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utikad\ORTAK\Süreç Yönetimi\Kurumsal İletişim\İnternet Sitesi Güncellemesi\Yeni Site Dokümanları\Sektörel\Bilgi Bankası\Havayolu\"/>
    </mc:Choice>
  </mc:AlternateContent>
  <bookViews>
    <workbookView xWindow="0" yWindow="0" windowWidth="20490" windowHeight="7770"/>
  </bookViews>
  <sheets>
    <sheet name="TÜM UÇAK" sheetId="1" r:id="rId1"/>
    <sheet name="YOLCU" sheetId="2" r:id="rId2"/>
    <sheet name="TİCARİ UÇAK" sheetId="3" r:id="rId3"/>
    <sheet name="YÜK" sheetId="4" r:id="rId4"/>
    <sheet name="KARGO" sheetId="6"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0" i="6" l="1"/>
  <c r="I10" i="6"/>
  <c r="J10" i="6"/>
  <c r="H11" i="6"/>
  <c r="J11" i="6"/>
  <c r="H12" i="6"/>
  <c r="I12" i="6"/>
  <c r="J12" i="6"/>
  <c r="H13" i="6"/>
  <c r="I13" i="6"/>
  <c r="J13" i="6"/>
  <c r="H14" i="6"/>
  <c r="I14" i="6"/>
  <c r="J14" i="6"/>
  <c r="H15" i="6"/>
  <c r="I15" i="6"/>
  <c r="J15" i="6"/>
  <c r="H16" i="6"/>
  <c r="J16" i="6"/>
  <c r="H17" i="6"/>
  <c r="J17" i="6"/>
  <c r="H18" i="6"/>
  <c r="J18" i="6"/>
  <c r="H22" i="6"/>
  <c r="J22" i="6"/>
  <c r="H23" i="6"/>
  <c r="J23" i="6"/>
  <c r="H25" i="6"/>
  <c r="J25" i="6"/>
  <c r="H27" i="6"/>
  <c r="J27" i="6"/>
  <c r="H28" i="6"/>
  <c r="J28" i="6"/>
  <c r="H29" i="6"/>
  <c r="J29" i="6"/>
  <c r="H30" i="6"/>
  <c r="J30" i="6"/>
  <c r="H33" i="6"/>
  <c r="I33" i="6"/>
  <c r="J33" i="6"/>
  <c r="H34" i="6"/>
  <c r="J34" i="6"/>
  <c r="H35" i="6"/>
  <c r="J35" i="6"/>
  <c r="H36" i="6"/>
  <c r="J36" i="6"/>
  <c r="H37" i="6"/>
  <c r="I37" i="6"/>
  <c r="J37" i="6"/>
  <c r="H38" i="6"/>
  <c r="J38" i="6"/>
  <c r="H39" i="6"/>
  <c r="I39" i="6"/>
  <c r="J39" i="6"/>
  <c r="H40" i="6"/>
  <c r="J40" i="6"/>
  <c r="H41" i="6"/>
  <c r="J41" i="6"/>
  <c r="H42" i="6"/>
  <c r="J42" i="6"/>
  <c r="H43" i="6"/>
  <c r="J43" i="6"/>
  <c r="H44" i="6"/>
  <c r="J44" i="6"/>
  <c r="H45" i="6"/>
  <c r="J45" i="6"/>
  <c r="H47" i="6"/>
  <c r="I47" i="6"/>
  <c r="J47" i="6"/>
  <c r="H49" i="6"/>
  <c r="J49" i="6"/>
  <c r="H50" i="6"/>
  <c r="J50" i="6"/>
  <c r="H51" i="6"/>
  <c r="J51" i="6"/>
  <c r="H52" i="6"/>
  <c r="J52" i="6"/>
  <c r="H53" i="6"/>
  <c r="I53" i="6"/>
  <c r="J53" i="6"/>
  <c r="H56" i="6"/>
  <c r="J56" i="6"/>
  <c r="H57" i="6"/>
  <c r="I8" i="6" l="1"/>
  <c r="G32" i="6"/>
  <c r="G5" i="6"/>
  <c r="H8" i="6"/>
  <c r="G31" i="6"/>
  <c r="G57" i="6"/>
  <c r="J57" i="6" s="1"/>
  <c r="H4" i="6"/>
  <c r="C60" i="6"/>
  <c r="C59" i="6" s="1"/>
  <c r="B60" i="6"/>
  <c r="B59" i="6" s="1"/>
  <c r="D57" i="6"/>
  <c r="D56" i="6"/>
  <c r="G54" i="6"/>
  <c r="G53" i="6"/>
  <c r="D53" i="6"/>
  <c r="D52" i="6"/>
  <c r="G51" i="6"/>
  <c r="D51" i="6"/>
  <c r="G50" i="6"/>
  <c r="D50" i="6"/>
  <c r="G49" i="6"/>
  <c r="D49" i="6"/>
  <c r="G47" i="6"/>
  <c r="D47" i="6"/>
  <c r="G46" i="6"/>
  <c r="G45" i="6"/>
  <c r="D45" i="6"/>
  <c r="D44" i="6"/>
  <c r="G43" i="6"/>
  <c r="D43" i="6"/>
  <c r="G42" i="6"/>
  <c r="D42" i="6"/>
  <c r="G41" i="6"/>
  <c r="D41" i="6"/>
  <c r="D40" i="6"/>
  <c r="G39" i="6"/>
  <c r="D39" i="6"/>
  <c r="G38" i="6"/>
  <c r="D38" i="6"/>
  <c r="G37" i="6"/>
  <c r="D37" i="6"/>
  <c r="D36" i="6"/>
  <c r="G35" i="6"/>
  <c r="D35" i="6"/>
  <c r="G34" i="6"/>
  <c r="D34" i="6"/>
  <c r="G33" i="6"/>
  <c r="D33" i="6"/>
  <c r="G30" i="6"/>
  <c r="D30" i="6"/>
  <c r="G29" i="6"/>
  <c r="D29" i="6"/>
  <c r="D28" i="6"/>
  <c r="G27" i="6"/>
  <c r="D27" i="6"/>
  <c r="G25" i="6"/>
  <c r="D25" i="6"/>
  <c r="G23" i="6"/>
  <c r="D23" i="6"/>
  <c r="G22" i="6"/>
  <c r="D22" i="6"/>
  <c r="G18" i="6"/>
  <c r="D18" i="6"/>
  <c r="G17" i="6"/>
  <c r="D17" i="6"/>
  <c r="D16" i="6"/>
  <c r="G15" i="6"/>
  <c r="D15" i="6"/>
  <c r="G14" i="6"/>
  <c r="D14" i="6"/>
  <c r="G13" i="6"/>
  <c r="D13" i="6"/>
  <c r="D12" i="6"/>
  <c r="G11" i="6"/>
  <c r="D11" i="6"/>
  <c r="G10" i="6"/>
  <c r="D10" i="6"/>
  <c r="D8" i="6"/>
  <c r="I7" i="6"/>
  <c r="H7" i="6"/>
  <c r="G7" i="6"/>
  <c r="D7" i="6"/>
  <c r="I6" i="6"/>
  <c r="H6" i="6"/>
  <c r="G6" i="6"/>
  <c r="D6" i="6"/>
  <c r="D5" i="6"/>
  <c r="I4" i="6"/>
  <c r="G4" i="6"/>
  <c r="D4" i="6"/>
  <c r="E64" i="2"/>
  <c r="D62" i="1"/>
  <c r="J7" i="6" l="1"/>
  <c r="J5" i="6"/>
  <c r="G9" i="6"/>
  <c r="F60" i="6"/>
  <c r="I60" i="6" s="1"/>
  <c r="E60" i="6"/>
  <c r="H60" i="6" s="1"/>
  <c r="H5" i="6"/>
  <c r="I5" i="6"/>
  <c r="F59" i="6"/>
  <c r="I59" i="6" s="1"/>
  <c r="G40" i="6"/>
  <c r="G20" i="6"/>
  <c r="G8" i="6"/>
  <c r="J8" i="6" s="1"/>
  <c r="G12" i="6"/>
  <c r="G16" i="6"/>
  <c r="G24" i="6"/>
  <c r="G28" i="6"/>
  <c r="G36" i="6"/>
  <c r="G52" i="6"/>
  <c r="G44" i="6"/>
  <c r="G56" i="6"/>
  <c r="J6" i="6"/>
  <c r="D60" i="6"/>
  <c r="D59" i="6" s="1"/>
  <c r="J4" i="6"/>
  <c r="F60" i="4"/>
  <c r="F59" i="4" s="1"/>
  <c r="E60" i="4"/>
  <c r="C60" i="4"/>
  <c r="C59" i="4" s="1"/>
  <c r="B60" i="4"/>
  <c r="B59" i="4" s="1"/>
  <c r="I58" i="4"/>
  <c r="G58" i="4"/>
  <c r="D58" i="4"/>
  <c r="I57" i="4"/>
  <c r="H57" i="4"/>
  <c r="G57" i="4"/>
  <c r="J57" i="4" s="1"/>
  <c r="D57" i="4"/>
  <c r="I56" i="4"/>
  <c r="H56" i="4"/>
  <c r="G56" i="4"/>
  <c r="D56" i="4"/>
  <c r="J56" i="4" s="1"/>
  <c r="H55" i="4"/>
  <c r="G55" i="4"/>
  <c r="D55" i="4"/>
  <c r="H54" i="4"/>
  <c r="G54" i="4"/>
  <c r="D54" i="4"/>
  <c r="I53" i="4"/>
  <c r="H53" i="4"/>
  <c r="G53" i="4"/>
  <c r="J53" i="4" s="1"/>
  <c r="D53" i="4"/>
  <c r="H52" i="4"/>
  <c r="G52" i="4"/>
  <c r="J52" i="4" s="1"/>
  <c r="D52" i="4"/>
  <c r="I51" i="4"/>
  <c r="H51" i="4"/>
  <c r="G51" i="4"/>
  <c r="D51" i="4"/>
  <c r="I50" i="4"/>
  <c r="H50" i="4"/>
  <c r="G50" i="4"/>
  <c r="J50" i="4" s="1"/>
  <c r="D50" i="4"/>
  <c r="H49" i="4"/>
  <c r="G49" i="4"/>
  <c r="D49" i="4"/>
  <c r="J49" i="4" s="1"/>
  <c r="H48" i="4"/>
  <c r="G48" i="4"/>
  <c r="D48" i="4"/>
  <c r="I47" i="4"/>
  <c r="H47" i="4"/>
  <c r="G47" i="4"/>
  <c r="D47" i="4"/>
  <c r="G46" i="4"/>
  <c r="I45" i="4"/>
  <c r="H45" i="4"/>
  <c r="G45" i="4"/>
  <c r="D45" i="4"/>
  <c r="J45" i="4" s="1"/>
  <c r="I44" i="4"/>
  <c r="H44" i="4"/>
  <c r="G44" i="4"/>
  <c r="J44" i="4" s="1"/>
  <c r="D44" i="4"/>
  <c r="H43" i="4"/>
  <c r="G43" i="4"/>
  <c r="J43" i="4" s="1"/>
  <c r="D43" i="4"/>
  <c r="I42" i="4"/>
  <c r="H42" i="4"/>
  <c r="G42" i="4"/>
  <c r="D42" i="4"/>
  <c r="I41" i="4"/>
  <c r="H41" i="4"/>
  <c r="G41" i="4"/>
  <c r="J41" i="4" s="1"/>
  <c r="D41" i="4"/>
  <c r="H40" i="4"/>
  <c r="G40" i="4"/>
  <c r="J40" i="4" s="1"/>
  <c r="D40" i="4"/>
  <c r="I39" i="4"/>
  <c r="H39" i="4"/>
  <c r="G39" i="4"/>
  <c r="D39" i="4"/>
  <c r="H38" i="4"/>
  <c r="G38" i="4"/>
  <c r="D38" i="4"/>
  <c r="I37" i="4"/>
  <c r="H37" i="4"/>
  <c r="G37" i="4"/>
  <c r="J37" i="4" s="1"/>
  <c r="D37" i="4"/>
  <c r="H36" i="4"/>
  <c r="G36" i="4"/>
  <c r="D36" i="4"/>
  <c r="I35" i="4"/>
  <c r="H35" i="4"/>
  <c r="G35" i="4"/>
  <c r="D35" i="4"/>
  <c r="H34" i="4"/>
  <c r="G34" i="4"/>
  <c r="D34" i="4"/>
  <c r="I33" i="4"/>
  <c r="H33" i="4"/>
  <c r="G33" i="4"/>
  <c r="J33" i="4" s="1"/>
  <c r="D33" i="4"/>
  <c r="G32" i="4"/>
  <c r="I31" i="4"/>
  <c r="H31" i="4"/>
  <c r="G31" i="4"/>
  <c r="J31" i="4" s="1"/>
  <c r="D31" i="4"/>
  <c r="I30" i="4"/>
  <c r="H30" i="4"/>
  <c r="G30" i="4"/>
  <c r="D30" i="4"/>
  <c r="I29" i="4"/>
  <c r="H29" i="4"/>
  <c r="G29" i="4"/>
  <c r="J29" i="4" s="1"/>
  <c r="D29" i="4"/>
  <c r="I28" i="4"/>
  <c r="H28" i="4"/>
  <c r="G28" i="4"/>
  <c r="D28" i="4"/>
  <c r="I27" i="4"/>
  <c r="H27" i="4"/>
  <c r="G27" i="4"/>
  <c r="J27" i="4" s="1"/>
  <c r="D27" i="4"/>
  <c r="I25" i="4"/>
  <c r="H25" i="4"/>
  <c r="G25" i="4"/>
  <c r="D25" i="4"/>
  <c r="I24" i="4"/>
  <c r="H24" i="4"/>
  <c r="G24" i="4"/>
  <c r="J24" i="4" s="1"/>
  <c r="D24" i="4"/>
  <c r="H23" i="4"/>
  <c r="G23" i="4"/>
  <c r="D23" i="4"/>
  <c r="I22" i="4"/>
  <c r="H22" i="4"/>
  <c r="G22" i="4"/>
  <c r="D22" i="4"/>
  <c r="H21" i="4"/>
  <c r="G21" i="4"/>
  <c r="D21" i="4"/>
  <c r="I20" i="4"/>
  <c r="H20" i="4"/>
  <c r="G20" i="4"/>
  <c r="J20" i="4" s="1"/>
  <c r="D20" i="4"/>
  <c r="I18" i="4"/>
  <c r="H18" i="4"/>
  <c r="G18" i="4"/>
  <c r="D18" i="4"/>
  <c r="H17" i="4"/>
  <c r="G17" i="4"/>
  <c r="D17" i="4"/>
  <c r="H16" i="4"/>
  <c r="G16" i="4"/>
  <c r="D16" i="4"/>
  <c r="I15" i="4"/>
  <c r="H15" i="4"/>
  <c r="G15" i="4"/>
  <c r="J15" i="4" s="1"/>
  <c r="D15" i="4"/>
  <c r="I14" i="4"/>
  <c r="H14" i="4"/>
  <c r="G14" i="4"/>
  <c r="D14" i="4"/>
  <c r="I13" i="4"/>
  <c r="H13" i="4"/>
  <c r="G13" i="4"/>
  <c r="J13" i="4" s="1"/>
  <c r="D13" i="4"/>
  <c r="I12" i="4"/>
  <c r="H12" i="4"/>
  <c r="G12" i="4"/>
  <c r="D12" i="4"/>
  <c r="I11" i="4"/>
  <c r="H11" i="4"/>
  <c r="G11" i="4"/>
  <c r="J11" i="4" s="1"/>
  <c r="D11" i="4"/>
  <c r="I10" i="4"/>
  <c r="H10" i="4"/>
  <c r="G10" i="4"/>
  <c r="D10" i="4"/>
  <c r="I9" i="4"/>
  <c r="H9" i="4"/>
  <c r="G9" i="4"/>
  <c r="J9" i="4" s="1"/>
  <c r="D9" i="4"/>
  <c r="I8" i="4"/>
  <c r="H8" i="4"/>
  <c r="G8" i="4"/>
  <c r="D8" i="4"/>
  <c r="I7" i="4"/>
  <c r="H7" i="4"/>
  <c r="G7" i="4"/>
  <c r="J7" i="4" s="1"/>
  <c r="D7" i="4"/>
  <c r="I6" i="4"/>
  <c r="H6" i="4"/>
  <c r="G6" i="4"/>
  <c r="D6" i="4"/>
  <c r="I5" i="4"/>
  <c r="H5" i="4"/>
  <c r="G5" i="4"/>
  <c r="J5" i="4" s="1"/>
  <c r="D5" i="4"/>
  <c r="I4" i="4"/>
  <c r="H4" i="4"/>
  <c r="G4" i="4"/>
  <c r="D4" i="4"/>
  <c r="F60" i="3"/>
  <c r="E60" i="3"/>
  <c r="E59" i="3" s="1"/>
  <c r="C60" i="3"/>
  <c r="C59" i="3" s="1"/>
  <c r="B60" i="3"/>
  <c r="B59" i="3" s="1"/>
  <c r="J58" i="3"/>
  <c r="I58" i="3"/>
  <c r="G58" i="3"/>
  <c r="D58" i="3"/>
  <c r="I57" i="3"/>
  <c r="H57" i="3"/>
  <c r="G57" i="3"/>
  <c r="D57" i="3"/>
  <c r="I56" i="3"/>
  <c r="H56" i="3"/>
  <c r="G56" i="3"/>
  <c r="D56" i="3"/>
  <c r="H55" i="3"/>
  <c r="G55" i="3"/>
  <c r="J55" i="3" s="1"/>
  <c r="D55" i="3"/>
  <c r="H54" i="3"/>
  <c r="G54" i="3"/>
  <c r="D54" i="3"/>
  <c r="I53" i="3"/>
  <c r="H53" i="3"/>
  <c r="G53" i="3"/>
  <c r="J53" i="3" s="1"/>
  <c r="D53" i="3"/>
  <c r="H52" i="3"/>
  <c r="G52" i="3"/>
  <c r="D52" i="3"/>
  <c r="I51" i="3"/>
  <c r="H51" i="3"/>
  <c r="G51" i="3"/>
  <c r="J51" i="3" s="1"/>
  <c r="D51" i="3"/>
  <c r="I50" i="3"/>
  <c r="H50" i="3"/>
  <c r="G50" i="3"/>
  <c r="D50" i="3"/>
  <c r="H49" i="3"/>
  <c r="G49" i="3"/>
  <c r="J49" i="3" s="1"/>
  <c r="D49" i="3"/>
  <c r="H48" i="3"/>
  <c r="G48" i="3"/>
  <c r="J48" i="3" s="1"/>
  <c r="D48" i="3"/>
  <c r="I47" i="3"/>
  <c r="H47" i="3"/>
  <c r="G47" i="3"/>
  <c r="D47" i="3"/>
  <c r="G46" i="3"/>
  <c r="I45" i="3"/>
  <c r="H45" i="3"/>
  <c r="G45" i="3"/>
  <c r="J45" i="3" s="1"/>
  <c r="D45" i="3"/>
  <c r="I44" i="3"/>
  <c r="H44" i="3"/>
  <c r="G44" i="3"/>
  <c r="D44" i="3"/>
  <c r="J44" i="3" s="1"/>
  <c r="H43" i="3"/>
  <c r="G43" i="3"/>
  <c r="J43" i="3" s="1"/>
  <c r="D43" i="3"/>
  <c r="I42" i="3"/>
  <c r="H42" i="3"/>
  <c r="G42" i="3"/>
  <c r="D42" i="3"/>
  <c r="J42" i="3" s="1"/>
  <c r="I41" i="3"/>
  <c r="H41" i="3"/>
  <c r="G41" i="3"/>
  <c r="J41" i="3" s="1"/>
  <c r="D41" i="3"/>
  <c r="H40" i="3"/>
  <c r="G40" i="3"/>
  <c r="D40" i="3"/>
  <c r="I39" i="3"/>
  <c r="H39" i="3"/>
  <c r="G39" i="3"/>
  <c r="J39" i="3" s="1"/>
  <c r="D39" i="3"/>
  <c r="H38" i="3"/>
  <c r="G38" i="3"/>
  <c r="J38" i="3" s="1"/>
  <c r="D38" i="3"/>
  <c r="I37" i="3"/>
  <c r="H37" i="3"/>
  <c r="G37" i="3"/>
  <c r="D37" i="3"/>
  <c r="H36" i="3"/>
  <c r="G36" i="3"/>
  <c r="D36" i="3"/>
  <c r="I35" i="3"/>
  <c r="H35" i="3"/>
  <c r="G35" i="3"/>
  <c r="D35" i="3"/>
  <c r="H34" i="3"/>
  <c r="G34" i="3"/>
  <c r="D34" i="3"/>
  <c r="I33" i="3"/>
  <c r="H33" i="3"/>
  <c r="G33" i="3"/>
  <c r="J33" i="3" s="1"/>
  <c r="D33" i="3"/>
  <c r="G32" i="3"/>
  <c r="I31" i="3"/>
  <c r="H31" i="3"/>
  <c r="G31" i="3"/>
  <c r="D31" i="3"/>
  <c r="I30" i="3"/>
  <c r="H30" i="3"/>
  <c r="G30" i="3"/>
  <c r="D30" i="3"/>
  <c r="I29" i="3"/>
  <c r="H29" i="3"/>
  <c r="G29" i="3"/>
  <c r="J29" i="3" s="1"/>
  <c r="D29" i="3"/>
  <c r="I28" i="3"/>
  <c r="H28" i="3"/>
  <c r="G28" i="3"/>
  <c r="D28" i="3"/>
  <c r="I27" i="3"/>
  <c r="H27" i="3"/>
  <c r="G27" i="3"/>
  <c r="D27" i="3"/>
  <c r="I25" i="3"/>
  <c r="H25" i="3"/>
  <c r="G25" i="3"/>
  <c r="J25" i="3" s="1"/>
  <c r="D25" i="3"/>
  <c r="I24" i="3"/>
  <c r="H24" i="3"/>
  <c r="G24" i="3"/>
  <c r="D24" i="3"/>
  <c r="H23" i="3"/>
  <c r="G23" i="3"/>
  <c r="J23" i="3" s="1"/>
  <c r="D23" i="3"/>
  <c r="I22" i="3"/>
  <c r="H22" i="3"/>
  <c r="G22" i="3"/>
  <c r="D22" i="3"/>
  <c r="H21" i="3"/>
  <c r="G21" i="3"/>
  <c r="J21" i="3" s="1"/>
  <c r="D21" i="3"/>
  <c r="I20" i="3"/>
  <c r="H20" i="3"/>
  <c r="G20" i="3"/>
  <c r="J20" i="3" s="1"/>
  <c r="D20" i="3"/>
  <c r="I18" i="3"/>
  <c r="H18" i="3"/>
  <c r="G18" i="3"/>
  <c r="D18" i="3"/>
  <c r="H17" i="3"/>
  <c r="G17" i="3"/>
  <c r="J17" i="3" s="1"/>
  <c r="D17" i="3"/>
  <c r="H16" i="3"/>
  <c r="G16" i="3"/>
  <c r="D16" i="3"/>
  <c r="I15" i="3"/>
  <c r="H15" i="3"/>
  <c r="G15" i="3"/>
  <c r="J15" i="3" s="1"/>
  <c r="D15" i="3"/>
  <c r="I14" i="3"/>
  <c r="H14" i="3"/>
  <c r="G14" i="3"/>
  <c r="J14" i="3" s="1"/>
  <c r="D14" i="3"/>
  <c r="I13" i="3"/>
  <c r="H13" i="3"/>
  <c r="G13" i="3"/>
  <c r="D13" i="3"/>
  <c r="J13" i="3" s="1"/>
  <c r="I12" i="3"/>
  <c r="H12" i="3"/>
  <c r="G12" i="3"/>
  <c r="D12" i="3"/>
  <c r="J12" i="3" s="1"/>
  <c r="I11" i="3"/>
  <c r="H11" i="3"/>
  <c r="G11" i="3"/>
  <c r="J11" i="3" s="1"/>
  <c r="D11" i="3"/>
  <c r="I10" i="3"/>
  <c r="H10" i="3"/>
  <c r="G10" i="3"/>
  <c r="J10" i="3" s="1"/>
  <c r="D10" i="3"/>
  <c r="I9" i="3"/>
  <c r="H9" i="3"/>
  <c r="G9" i="3"/>
  <c r="D9" i="3"/>
  <c r="J9" i="3" s="1"/>
  <c r="I8" i="3"/>
  <c r="H8" i="3"/>
  <c r="G8" i="3"/>
  <c r="D8" i="3"/>
  <c r="J8" i="3" s="1"/>
  <c r="I7" i="3"/>
  <c r="H7" i="3"/>
  <c r="G7" i="3"/>
  <c r="J7" i="3" s="1"/>
  <c r="D7" i="3"/>
  <c r="I6" i="3"/>
  <c r="H6" i="3"/>
  <c r="G6" i="3"/>
  <c r="J6" i="3" s="1"/>
  <c r="D6" i="3"/>
  <c r="I5" i="3"/>
  <c r="H5" i="3"/>
  <c r="G5" i="3"/>
  <c r="D5" i="3"/>
  <c r="J5" i="3" s="1"/>
  <c r="I4" i="3"/>
  <c r="H4" i="3"/>
  <c r="G4" i="3"/>
  <c r="D4" i="3"/>
  <c r="E63" i="2"/>
  <c r="H63" i="2" s="1"/>
  <c r="H62" i="2"/>
  <c r="H61" i="2"/>
  <c r="F60" i="2"/>
  <c r="I60" i="2" s="1"/>
  <c r="E60" i="2"/>
  <c r="E59" i="2" s="1"/>
  <c r="C60" i="2"/>
  <c r="B60" i="2"/>
  <c r="B59" i="2" s="1"/>
  <c r="C59" i="2"/>
  <c r="I58" i="2"/>
  <c r="G58" i="2"/>
  <c r="D58" i="2"/>
  <c r="I57" i="2"/>
  <c r="H57" i="2"/>
  <c r="G57" i="2"/>
  <c r="D57" i="2"/>
  <c r="I56" i="2"/>
  <c r="H56" i="2"/>
  <c r="G56" i="2"/>
  <c r="D56" i="2"/>
  <c r="H55" i="2"/>
  <c r="G55" i="2"/>
  <c r="J55" i="2" s="1"/>
  <c r="D55" i="2"/>
  <c r="H54" i="2"/>
  <c r="G54" i="2"/>
  <c r="J54" i="2" s="1"/>
  <c r="D54" i="2"/>
  <c r="I53" i="2"/>
  <c r="H53" i="2"/>
  <c r="G53" i="2"/>
  <c r="D53" i="2"/>
  <c r="H52" i="2"/>
  <c r="G52" i="2"/>
  <c r="J52" i="2" s="1"/>
  <c r="D52" i="2"/>
  <c r="I51" i="2"/>
  <c r="H51" i="2"/>
  <c r="G51" i="2"/>
  <c r="J51" i="2" s="1"/>
  <c r="D51" i="2"/>
  <c r="I50" i="2"/>
  <c r="H50" i="2"/>
  <c r="G50" i="2"/>
  <c r="D50" i="2"/>
  <c r="H49" i="2"/>
  <c r="G49" i="2"/>
  <c r="J49" i="2" s="1"/>
  <c r="D49" i="2"/>
  <c r="H48" i="2"/>
  <c r="G48" i="2"/>
  <c r="J48" i="2" s="1"/>
  <c r="D48" i="2"/>
  <c r="I47" i="2"/>
  <c r="H47" i="2"/>
  <c r="G47" i="2"/>
  <c r="D47" i="2"/>
  <c r="G46" i="2"/>
  <c r="I45" i="2"/>
  <c r="H45" i="2"/>
  <c r="G45" i="2"/>
  <c r="J45" i="2" s="1"/>
  <c r="D45" i="2"/>
  <c r="I44" i="2"/>
  <c r="H44" i="2"/>
  <c r="G44" i="2"/>
  <c r="D44" i="2"/>
  <c r="H43" i="2"/>
  <c r="G43" i="2"/>
  <c r="J43" i="2" s="1"/>
  <c r="D43" i="2"/>
  <c r="I42" i="2"/>
  <c r="H42" i="2"/>
  <c r="G42" i="2"/>
  <c r="D42" i="2"/>
  <c r="I41" i="2"/>
  <c r="H41" i="2"/>
  <c r="G41" i="2"/>
  <c r="D41" i="2"/>
  <c r="H40" i="2"/>
  <c r="G40" i="2"/>
  <c r="J40" i="2" s="1"/>
  <c r="D40" i="2"/>
  <c r="I39" i="2"/>
  <c r="H39" i="2"/>
  <c r="G39" i="2"/>
  <c r="J39" i="2" s="1"/>
  <c r="D39" i="2"/>
  <c r="H38" i="2"/>
  <c r="G38" i="2"/>
  <c r="D38" i="2"/>
  <c r="I37" i="2"/>
  <c r="H37" i="2"/>
  <c r="G37" i="2"/>
  <c r="D37" i="2"/>
  <c r="H36" i="2"/>
  <c r="G36" i="2"/>
  <c r="D36" i="2"/>
  <c r="I35" i="2"/>
  <c r="H35" i="2"/>
  <c r="G35" i="2"/>
  <c r="D35" i="2"/>
  <c r="H34" i="2"/>
  <c r="G34" i="2"/>
  <c r="D34" i="2"/>
  <c r="I33" i="2"/>
  <c r="H33" i="2"/>
  <c r="G33" i="2"/>
  <c r="D33" i="2"/>
  <c r="G32" i="2"/>
  <c r="I31" i="2"/>
  <c r="H31" i="2"/>
  <c r="G31" i="2"/>
  <c r="D31" i="2"/>
  <c r="I30" i="2"/>
  <c r="H30" i="2"/>
  <c r="G30" i="2"/>
  <c r="D30" i="2"/>
  <c r="I29" i="2"/>
  <c r="H29" i="2"/>
  <c r="G29" i="2"/>
  <c r="D29" i="2"/>
  <c r="I28" i="2"/>
  <c r="H28" i="2"/>
  <c r="G28" i="2"/>
  <c r="J28" i="2" s="1"/>
  <c r="D28" i="2"/>
  <c r="I27" i="2"/>
  <c r="H27" i="2"/>
  <c r="G27" i="2"/>
  <c r="D27" i="2"/>
  <c r="I25" i="2"/>
  <c r="H25" i="2"/>
  <c r="G25" i="2"/>
  <c r="J25" i="2" s="1"/>
  <c r="D25" i="2"/>
  <c r="I24" i="2"/>
  <c r="H24" i="2"/>
  <c r="G24" i="2"/>
  <c r="D24" i="2"/>
  <c r="H23" i="2"/>
  <c r="G23" i="2"/>
  <c r="J23" i="2" s="1"/>
  <c r="D23" i="2"/>
  <c r="I22" i="2"/>
  <c r="H22" i="2"/>
  <c r="G22" i="2"/>
  <c r="D22" i="2"/>
  <c r="H21" i="2"/>
  <c r="G21" i="2"/>
  <c r="J21" i="2" s="1"/>
  <c r="D21" i="2"/>
  <c r="I20" i="2"/>
  <c r="H20" i="2"/>
  <c r="G20" i="2"/>
  <c r="D20" i="2"/>
  <c r="I18" i="2"/>
  <c r="H18" i="2"/>
  <c r="G18" i="2"/>
  <c r="D18" i="2"/>
  <c r="H17" i="2"/>
  <c r="G17" i="2"/>
  <c r="J17" i="2" s="1"/>
  <c r="D17" i="2"/>
  <c r="H16" i="2"/>
  <c r="G16" i="2"/>
  <c r="J16" i="2" s="1"/>
  <c r="D16" i="2"/>
  <c r="I15" i="2"/>
  <c r="H15" i="2"/>
  <c r="G15" i="2"/>
  <c r="D15" i="2"/>
  <c r="I14" i="2"/>
  <c r="H14" i="2"/>
  <c r="G14" i="2"/>
  <c r="J14" i="2" s="1"/>
  <c r="D14" i="2"/>
  <c r="I13" i="2"/>
  <c r="H13" i="2"/>
  <c r="G13" i="2"/>
  <c r="D13" i="2"/>
  <c r="I12" i="2"/>
  <c r="H12" i="2"/>
  <c r="G12" i="2"/>
  <c r="D12" i="2"/>
  <c r="I11" i="2"/>
  <c r="H11" i="2"/>
  <c r="G11" i="2"/>
  <c r="D11" i="2"/>
  <c r="I10" i="2"/>
  <c r="H10" i="2"/>
  <c r="G10" i="2"/>
  <c r="J10" i="2" s="1"/>
  <c r="D10" i="2"/>
  <c r="I9" i="2"/>
  <c r="H9" i="2"/>
  <c r="G9" i="2"/>
  <c r="D9" i="2"/>
  <c r="I8" i="2"/>
  <c r="H8" i="2"/>
  <c r="G8" i="2"/>
  <c r="D8" i="2"/>
  <c r="I7" i="2"/>
  <c r="H7" i="2"/>
  <c r="G7" i="2"/>
  <c r="D7" i="2"/>
  <c r="I6" i="2"/>
  <c r="H6" i="2"/>
  <c r="G6" i="2"/>
  <c r="J6" i="2" s="1"/>
  <c r="D6" i="2"/>
  <c r="I5" i="2"/>
  <c r="H5" i="2"/>
  <c r="G5" i="2"/>
  <c r="D5" i="2"/>
  <c r="I4" i="2"/>
  <c r="H4" i="2"/>
  <c r="G4" i="2"/>
  <c r="D4" i="2"/>
  <c r="G60" i="6" l="1"/>
  <c r="J60" i="6" s="1"/>
  <c r="E59" i="6"/>
  <c r="H59" i="6" s="1"/>
  <c r="J18" i="4"/>
  <c r="J21" i="4"/>
  <c r="J39" i="4"/>
  <c r="J22" i="4"/>
  <c r="J34" i="4"/>
  <c r="J42" i="4"/>
  <c r="J47" i="4"/>
  <c r="J17" i="4"/>
  <c r="J4" i="4"/>
  <c r="J6" i="4"/>
  <c r="J8" i="4"/>
  <c r="J10" i="4"/>
  <c r="J12" i="4"/>
  <c r="J14" i="4"/>
  <c r="J16" i="4"/>
  <c r="J25" i="4"/>
  <c r="J28" i="4"/>
  <c r="J30" i="4"/>
  <c r="J35" i="4"/>
  <c r="J51" i="4"/>
  <c r="J37" i="2"/>
  <c r="J5" i="2"/>
  <c r="J7" i="2"/>
  <c r="J8" i="2"/>
  <c r="J9" i="2"/>
  <c r="J11" i="2"/>
  <c r="J12" i="2"/>
  <c r="J13" i="2"/>
  <c r="J15" i="2"/>
  <c r="J33" i="2"/>
  <c r="J41" i="2"/>
  <c r="J42" i="2"/>
  <c r="J44" i="2"/>
  <c r="J50" i="2"/>
  <c r="J47" i="2"/>
  <c r="J18" i="2"/>
  <c r="J20" i="2"/>
  <c r="J22" i="2"/>
  <c r="J24" i="2"/>
  <c r="J27" i="2"/>
  <c r="J29" i="2"/>
  <c r="J30" i="2"/>
  <c r="J31" i="2"/>
  <c r="J35" i="2"/>
  <c r="J53" i="2"/>
  <c r="J56" i="2"/>
  <c r="J57" i="2"/>
  <c r="J50" i="3"/>
  <c r="J18" i="3"/>
  <c r="J22" i="3"/>
  <c r="J24" i="3"/>
  <c r="J27" i="3"/>
  <c r="J28" i="3"/>
  <c r="J30" i="3"/>
  <c r="J31" i="3"/>
  <c r="J35" i="3"/>
  <c r="J47" i="3"/>
  <c r="J56" i="3"/>
  <c r="J57" i="3"/>
  <c r="J55" i="4"/>
  <c r="J54" i="4"/>
  <c r="J58" i="4"/>
  <c r="J48" i="4"/>
  <c r="J36" i="4"/>
  <c r="J38" i="4"/>
  <c r="J23" i="4"/>
  <c r="H60" i="4"/>
  <c r="I59" i="4"/>
  <c r="I60" i="4"/>
  <c r="G60" i="4"/>
  <c r="E59" i="4"/>
  <c r="H59" i="4" s="1"/>
  <c r="D60" i="4"/>
  <c r="D59" i="4" s="1"/>
  <c r="J54" i="3"/>
  <c r="J52" i="3"/>
  <c r="J40" i="3"/>
  <c r="J36" i="3"/>
  <c r="D60" i="3"/>
  <c r="D59" i="3" s="1"/>
  <c r="J34" i="3"/>
  <c r="J37" i="3"/>
  <c r="H59" i="3"/>
  <c r="I60" i="3"/>
  <c r="H60" i="3"/>
  <c r="J16" i="3"/>
  <c r="J4" i="3"/>
  <c r="G60" i="3"/>
  <c r="F59" i="3"/>
  <c r="I59" i="3" s="1"/>
  <c r="J58" i="2"/>
  <c r="J38" i="2"/>
  <c r="J36" i="2"/>
  <c r="J34" i="2"/>
  <c r="D60" i="2"/>
  <c r="D59" i="2" s="1"/>
  <c r="H59" i="2"/>
  <c r="J4" i="2"/>
  <c r="G60" i="2"/>
  <c r="H60" i="2"/>
  <c r="F59" i="2"/>
  <c r="I59" i="2" s="1"/>
  <c r="G59" i="6" l="1"/>
  <c r="J59" i="6" s="1"/>
  <c r="J60" i="4"/>
  <c r="G59" i="4"/>
  <c r="J59" i="4" s="1"/>
  <c r="J60" i="3"/>
  <c r="G59" i="3"/>
  <c r="J59" i="3" s="1"/>
  <c r="D64" i="2"/>
  <c r="J60" i="2"/>
  <c r="G59" i="2"/>
  <c r="J59" i="2" s="1"/>
  <c r="H64" i="2" l="1"/>
  <c r="H61" i="1" l="1"/>
  <c r="F60" i="1"/>
  <c r="E60" i="1"/>
  <c r="C60" i="1"/>
  <c r="C59" i="1" s="1"/>
  <c r="B60" i="1"/>
  <c r="B59" i="1" s="1"/>
  <c r="I58" i="1"/>
  <c r="H58" i="1"/>
  <c r="G58" i="1"/>
  <c r="J58" i="1" s="1"/>
  <c r="D58" i="1"/>
  <c r="I57" i="1"/>
  <c r="H57" i="1"/>
  <c r="G57" i="1"/>
  <c r="D57" i="1"/>
  <c r="I56" i="1"/>
  <c r="H56" i="1"/>
  <c r="G56" i="1"/>
  <c r="D56" i="1"/>
  <c r="I55" i="1"/>
  <c r="H55" i="1"/>
  <c r="G55" i="1"/>
  <c r="J55" i="1" s="1"/>
  <c r="D55" i="1"/>
  <c r="H54" i="1"/>
  <c r="G54" i="1"/>
  <c r="D54" i="1"/>
  <c r="I53" i="1"/>
  <c r="H53" i="1"/>
  <c r="G53" i="1"/>
  <c r="J53" i="1" s="1"/>
  <c r="D53" i="1"/>
  <c r="I52" i="1"/>
  <c r="H52" i="1"/>
  <c r="G52" i="1"/>
  <c r="D52" i="1"/>
  <c r="J52" i="1" s="1"/>
  <c r="I51" i="1"/>
  <c r="H51" i="1"/>
  <c r="G51" i="1"/>
  <c r="D51" i="1"/>
  <c r="J51" i="1" s="1"/>
  <c r="I50" i="1"/>
  <c r="H50" i="1"/>
  <c r="G50" i="1"/>
  <c r="J50" i="1" s="1"/>
  <c r="D50" i="1"/>
  <c r="H49" i="1"/>
  <c r="G49" i="1"/>
  <c r="D49" i="1"/>
  <c r="H48" i="1"/>
  <c r="G48" i="1"/>
  <c r="J48" i="1" s="1"/>
  <c r="D48" i="1"/>
  <c r="I47" i="1"/>
  <c r="H47" i="1"/>
  <c r="G47" i="1"/>
  <c r="J47" i="1" s="1"/>
  <c r="D47" i="1"/>
  <c r="G46" i="1"/>
  <c r="I45" i="1"/>
  <c r="H45" i="1"/>
  <c r="G45" i="1"/>
  <c r="D45" i="1"/>
  <c r="I44" i="1"/>
  <c r="H44" i="1"/>
  <c r="G44" i="1"/>
  <c r="J44" i="1" s="1"/>
  <c r="D44" i="1"/>
  <c r="I43" i="1"/>
  <c r="H43" i="1"/>
  <c r="G43" i="1"/>
  <c r="J43" i="1" s="1"/>
  <c r="D43" i="1"/>
  <c r="I42" i="1"/>
  <c r="H42" i="1"/>
  <c r="G42" i="1"/>
  <c r="D42" i="1"/>
  <c r="I41" i="1"/>
  <c r="H41" i="1"/>
  <c r="G41" i="1"/>
  <c r="D41" i="1"/>
  <c r="I40" i="1"/>
  <c r="H40" i="1"/>
  <c r="G40" i="1"/>
  <c r="J40" i="1" s="1"/>
  <c r="D40" i="1"/>
  <c r="I39" i="1"/>
  <c r="H39" i="1"/>
  <c r="G39" i="1"/>
  <c r="J39" i="1" s="1"/>
  <c r="D39" i="1"/>
  <c r="H38" i="1"/>
  <c r="G38" i="1"/>
  <c r="D38" i="1"/>
  <c r="I37" i="1"/>
  <c r="H37" i="1"/>
  <c r="G37" i="1"/>
  <c r="D37" i="1"/>
  <c r="H36" i="1"/>
  <c r="G36" i="1"/>
  <c r="D36" i="1"/>
  <c r="I35" i="1"/>
  <c r="H35" i="1"/>
  <c r="G35" i="1"/>
  <c r="D35" i="1"/>
  <c r="H34" i="1"/>
  <c r="G34" i="1"/>
  <c r="D34" i="1"/>
  <c r="J34" i="1" s="1"/>
  <c r="I33" i="1"/>
  <c r="H33" i="1"/>
  <c r="G33" i="1"/>
  <c r="J33" i="1" s="1"/>
  <c r="D33" i="1"/>
  <c r="G32" i="1"/>
  <c r="I31" i="1"/>
  <c r="H31" i="1"/>
  <c r="G31" i="1"/>
  <c r="J31" i="1" s="1"/>
  <c r="D31" i="1"/>
  <c r="I30" i="1"/>
  <c r="H30" i="1"/>
  <c r="G30" i="1"/>
  <c r="D30" i="1"/>
  <c r="I29" i="1"/>
  <c r="H29" i="1"/>
  <c r="G29" i="1"/>
  <c r="J29" i="1" s="1"/>
  <c r="D29" i="1"/>
  <c r="I28" i="1"/>
  <c r="H28" i="1"/>
  <c r="G28" i="1"/>
  <c r="J28" i="1" s="1"/>
  <c r="D28" i="1"/>
  <c r="I27" i="1"/>
  <c r="H27" i="1"/>
  <c r="G27" i="1"/>
  <c r="J27" i="1" s="1"/>
  <c r="D27" i="1"/>
  <c r="H26" i="1"/>
  <c r="G26" i="1"/>
  <c r="D26" i="1"/>
  <c r="I25" i="1"/>
  <c r="H25" i="1"/>
  <c r="G25" i="1"/>
  <c r="D25" i="1"/>
  <c r="J25" i="1" s="1"/>
  <c r="I24" i="1"/>
  <c r="H24" i="1"/>
  <c r="G24" i="1"/>
  <c r="J24" i="1" s="1"/>
  <c r="D24" i="1"/>
  <c r="H23" i="1"/>
  <c r="G23" i="1"/>
  <c r="J23" i="1" s="1"/>
  <c r="D23" i="1"/>
  <c r="I22" i="1"/>
  <c r="H22" i="1"/>
  <c r="G22" i="1"/>
  <c r="J22" i="1" s="1"/>
  <c r="D22" i="1"/>
  <c r="H21" i="1"/>
  <c r="G21" i="1"/>
  <c r="D21" i="1"/>
  <c r="I20" i="1"/>
  <c r="H20" i="1"/>
  <c r="G20" i="1"/>
  <c r="J20" i="1" s="1"/>
  <c r="D20" i="1"/>
  <c r="H19" i="1"/>
  <c r="G19" i="1"/>
  <c r="J19" i="1" s="1"/>
  <c r="D19" i="1"/>
  <c r="I18" i="1"/>
  <c r="H18" i="1"/>
  <c r="G18" i="1"/>
  <c r="D18" i="1"/>
  <c r="I17" i="1"/>
  <c r="H17" i="1"/>
  <c r="G17" i="1"/>
  <c r="J17" i="1" s="1"/>
  <c r="D17" i="1"/>
  <c r="H16" i="1"/>
  <c r="G16" i="1"/>
  <c r="J16" i="1" s="1"/>
  <c r="D16" i="1"/>
  <c r="I15" i="1"/>
  <c r="H15" i="1"/>
  <c r="G15" i="1"/>
  <c r="J15" i="1" s="1"/>
  <c r="D15" i="1"/>
  <c r="I14" i="1"/>
  <c r="H14" i="1"/>
  <c r="G14" i="1"/>
  <c r="J14" i="1" s="1"/>
  <c r="D14" i="1"/>
  <c r="I13" i="1"/>
  <c r="H13" i="1"/>
  <c r="G13" i="1"/>
  <c r="D13" i="1"/>
  <c r="J13" i="1" s="1"/>
  <c r="I12" i="1"/>
  <c r="H12" i="1"/>
  <c r="G12" i="1"/>
  <c r="J12" i="1" s="1"/>
  <c r="D12" i="1"/>
  <c r="I11" i="1"/>
  <c r="H11" i="1"/>
  <c r="G11" i="1"/>
  <c r="J11" i="1" s="1"/>
  <c r="D11" i="1"/>
  <c r="I10" i="1"/>
  <c r="H10" i="1"/>
  <c r="G10" i="1"/>
  <c r="J10" i="1" s="1"/>
  <c r="D10" i="1"/>
  <c r="I9" i="1"/>
  <c r="H9" i="1"/>
  <c r="G9" i="1"/>
  <c r="D9" i="1"/>
  <c r="J9" i="1" s="1"/>
  <c r="I8" i="1"/>
  <c r="H8" i="1"/>
  <c r="G8" i="1"/>
  <c r="J8" i="1" s="1"/>
  <c r="D8" i="1"/>
  <c r="I7" i="1"/>
  <c r="H7" i="1"/>
  <c r="G7" i="1"/>
  <c r="J7" i="1" s="1"/>
  <c r="D7" i="1"/>
  <c r="I6" i="1"/>
  <c r="H6" i="1"/>
  <c r="G6" i="1"/>
  <c r="J6" i="1" s="1"/>
  <c r="D6" i="1"/>
  <c r="I5" i="1"/>
  <c r="H5" i="1"/>
  <c r="G5" i="1"/>
  <c r="D5" i="1"/>
  <c r="J5" i="1" s="1"/>
  <c r="I4" i="1"/>
  <c r="H4" i="1"/>
  <c r="G4" i="1"/>
  <c r="J4" i="1" s="1"/>
  <c r="D4" i="1"/>
  <c r="J18" i="1" l="1"/>
  <c r="J30" i="1"/>
  <c r="J35" i="1"/>
  <c r="J36" i="1"/>
  <c r="J56" i="1"/>
  <c r="J26" i="1"/>
  <c r="J57" i="1"/>
  <c r="J41" i="1"/>
  <c r="J42" i="1"/>
  <c r="J45" i="1"/>
  <c r="J37" i="1"/>
  <c r="J54" i="1"/>
  <c r="J49" i="1"/>
  <c r="J38" i="1"/>
  <c r="H60" i="1"/>
  <c r="D60" i="1"/>
  <c r="J21" i="1"/>
  <c r="I60" i="1"/>
  <c r="G60" i="1"/>
  <c r="E59" i="1"/>
  <c r="H59" i="1" s="1"/>
  <c r="F59" i="1"/>
  <c r="I59" i="1" s="1"/>
  <c r="D59" i="1" l="1"/>
  <c r="G62" i="1"/>
  <c r="J62" i="1" s="1"/>
  <c r="J60" i="1"/>
  <c r="G59" i="1"/>
  <c r="J59" i="1" l="1"/>
</calcChain>
</file>

<file path=xl/sharedStrings.xml><?xml version="1.0" encoding="utf-8"?>
<sst xmlns="http://schemas.openxmlformats.org/spreadsheetml/2006/main" count="368" uniqueCount="77">
  <si>
    <t xml:space="preserve">   TÜM UÇAK TRAFİĞİ</t>
  </si>
  <si>
    <t xml:space="preserve">Havalimanları </t>
  </si>
  <si>
    <t xml:space="preserve"> 2015 /2014 (%)</t>
  </si>
  <si>
    <t>İç Hat</t>
  </si>
  <si>
    <t>Dış Hat</t>
  </si>
  <si>
    <t>Toplam</t>
  </si>
  <si>
    <t>İstanbul Atatürk</t>
  </si>
  <si>
    <t>Ankara Esenboğa</t>
  </si>
  <si>
    <t>İzmir Adnan Menderes</t>
  </si>
  <si>
    <t>Antalya</t>
  </si>
  <si>
    <t>Muğla Dalaman</t>
  </si>
  <si>
    <t>Muğla Milas-Bodrum</t>
  </si>
  <si>
    <t>Adana</t>
  </si>
  <si>
    <t>Trabzon</t>
  </si>
  <si>
    <t>Erzurum</t>
  </si>
  <si>
    <t>Gaziantep</t>
  </si>
  <si>
    <t>Adıyaman</t>
  </si>
  <si>
    <t>Ağrı Ahmed-i Hani</t>
  </si>
  <si>
    <t>Amasya Merzifon</t>
  </si>
  <si>
    <t>Balıkesir Koca Seyit</t>
  </si>
  <si>
    <t>Balıkesir Merkez</t>
  </si>
  <si>
    <t>Batman</t>
  </si>
  <si>
    <t>Bingöl</t>
  </si>
  <si>
    <t>Bursa Yenişehir</t>
  </si>
  <si>
    <t>Çanakkale</t>
  </si>
  <si>
    <t>Çanakkale Gökçeada</t>
  </si>
  <si>
    <t>Denizli Çardak</t>
  </si>
  <si>
    <t>Diyarbakır</t>
  </si>
  <si>
    <t>Elazığ</t>
  </si>
  <si>
    <t>Erzincan</t>
  </si>
  <si>
    <t>Iğdır</t>
  </si>
  <si>
    <t>Isparta Süleyman Demirel</t>
  </si>
  <si>
    <t>Kahramanmaraş</t>
  </si>
  <si>
    <t>Kars Harakani</t>
  </si>
  <si>
    <t>Kastamonu</t>
  </si>
  <si>
    <t>Kayseri</t>
  </si>
  <si>
    <t>Kocaeli Cengiz Topel</t>
  </si>
  <si>
    <t>Konya</t>
  </si>
  <si>
    <t>Malatya</t>
  </si>
  <si>
    <t>Mardin</t>
  </si>
  <si>
    <t>Muş</t>
  </si>
  <si>
    <t>Kapadokya</t>
  </si>
  <si>
    <t>Ordu-Giresun</t>
  </si>
  <si>
    <t>Samsun Çarşamba</t>
  </si>
  <si>
    <t>Siirt</t>
  </si>
  <si>
    <t>Sinop</t>
  </si>
  <si>
    <t>Sivas Nuri Demirağ</t>
  </si>
  <si>
    <t>Şanlıurfa Gap</t>
  </si>
  <si>
    <t>Şırnak Şerafettin Elçi</t>
  </si>
  <si>
    <t>Tekirdağ Çorlu</t>
  </si>
  <si>
    <t>Tokat</t>
  </si>
  <si>
    <t>Uşak</t>
  </si>
  <si>
    <t>Van Ferit Melen</t>
  </si>
  <si>
    <t>DHMİ TOPLAMI</t>
  </si>
  <si>
    <t>TÜRKİYE GENELİ</t>
  </si>
  <si>
    <t>OVERFLIGHT</t>
  </si>
  <si>
    <t>TÜRKİYE GENELİ OVERFLIGHT DAHİL</t>
  </si>
  <si>
    <t>(*)İşaretli havalimanlarından  Zonguldak Çaycuma,Gazipaşa Alanya,Zafer ve Aydın Çıldır Havalimanları DHMİ denetimli özel şirket tarafından işletilmektedir. İstanbul Sabiha Gökçen Havalimanı Savunma Sanayi Müsteşarlığı denetiminde özel şirket tarafından,Eskişehir Hasan Polatkan Havalimanı, Eskişehir Anadolu Üniversitesi SHYO tarafından işletilmekte olduğundan DHMİ toplamında hariç tutulmuştur.</t>
  </si>
  <si>
    <t>YOLCU TRAFİĞİ (Gelen-Giden)</t>
  </si>
  <si>
    <t>DHMİ DİREKT TR</t>
  </si>
  <si>
    <t>DİĞER DİREKT TR.Y.</t>
  </si>
  <si>
    <t>TÜRKİYE DİREKT TR.</t>
  </si>
  <si>
    <t>TÜRKİYE GENELİ DİREKT TRANSİT DAHİL</t>
  </si>
  <si>
    <t xml:space="preserve">   TİCARİ  UÇAK TRAFİĞİ</t>
  </si>
  <si>
    <t>YÜK TRAFİĞİ ( Bagaj+Kargo+Posta) (TON)</t>
  </si>
  <si>
    <t xml:space="preserve"> </t>
  </si>
  <si>
    <t xml:space="preserve">Hatay </t>
  </si>
  <si>
    <t>Hakkari Yüksekova Selahaddin Eyyubi</t>
  </si>
  <si>
    <t>2014 YIL SONU</t>
  </si>
  <si>
    <t>2015 YIL SONU</t>
  </si>
  <si>
    <t>İstanbul Sabiha Gökçen(*)</t>
  </si>
  <si>
    <t>Aydın Çıldır(*)</t>
  </si>
  <si>
    <t>Eskişehir Hasan Polatkan(*)</t>
  </si>
  <si>
    <t xml:space="preserve">Zafer(*) </t>
  </si>
  <si>
    <t>Zonguldak Çaycuma(*)</t>
  </si>
  <si>
    <t>Gazipaşa Alanya(*)</t>
  </si>
  <si>
    <t>KARGO TRAFİĞİ (TON)</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</si>
</sst>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 _T_L_-;\-* #,##0\ _T_L_-;_-* &quot;-&quot;??\ _T_L_-;_-@_-"/>
    <numFmt numFmtId="165" formatCode="_-* #,##0.00\ _T_L_-;\-* #,##0.00\ _T_L_-;_-* &quot;-&quot;??\ _T_L_-;_-@_-"/>
    <numFmt numFmtId="166" formatCode="#,##0.0"/>
    <numFmt numFmtId="167" formatCode="#,##0_ ;\-#,##0\ "/>
    <numFmt numFmtId="168" formatCode="#,##0.000"/>
  </numFmts>
  <fonts count="11" x14ac:knownFonts="1">
    <font>
      <sz val="11"/>
      <color theme="1"/>
      <name val="Calibri"/>
      <family val="2"/>
      <charset val="162"/>
      <scheme val="minor"/>
    </font>
    <font>
      <sz val="11"/>
      <color theme="0"/>
      <name val="Calibri"/>
      <family val="2"/>
      <charset val="162"/>
      <scheme val="minor"/>
    </font>
    <font>
      <b/>
      <sz val="11"/>
      <color theme="1"/>
      <name val="Tahoma"/>
      <family val="2"/>
      <charset val="162"/>
    </font>
    <font>
      <b/>
      <sz val="11"/>
      <color indexed="9"/>
      <name val="Tahoma"/>
      <family val="2"/>
      <charset val="162"/>
    </font>
    <font>
      <b/>
      <sz val="10"/>
      <color indexed="9"/>
      <name val="Tahoma"/>
      <family val="2"/>
      <charset val="162"/>
    </font>
    <font>
      <sz val="10"/>
      <name val="Arial Tur"/>
      <charset val="162"/>
    </font>
    <font>
      <b/>
      <sz val="8"/>
      <color indexed="8"/>
      <name val="Tahoma"/>
      <family val="2"/>
      <charset val="162"/>
    </font>
    <font>
      <b/>
      <sz val="9.5"/>
      <color indexed="8"/>
      <name val="Tahoma"/>
      <family val="2"/>
      <charset val="162"/>
    </font>
    <font>
      <b/>
      <sz val="9.5"/>
      <color indexed="10"/>
      <name val="Tahoma"/>
      <family val="2"/>
      <charset val="162"/>
    </font>
    <font>
      <b/>
      <sz val="10"/>
      <color theme="0"/>
      <name val="Tahoma"/>
      <family val="2"/>
      <charset val="162"/>
    </font>
    <font>
      <b/>
      <sz val="9.5"/>
      <color indexed="9"/>
      <name val="Tahoma"/>
      <family val="2"/>
      <charset val="162"/>
    </font>
  </fonts>
  <fills count="23">
    <fill>
      <patternFill patternType="none"/>
    </fill>
    <fill>
      <patternFill patternType="gray125"/>
    </fill>
    <fill>
      <patternFill patternType="solid">
        <fgColor theme="4"/>
      </patternFill>
    </fill>
    <fill>
      <patternFill patternType="solid">
        <fgColor theme="5"/>
      </patternFill>
    </fill>
    <fill>
      <patternFill patternType="solid">
        <fgColor theme="7"/>
      </patternFill>
    </fill>
    <fill>
      <patternFill patternType="solid">
        <fgColor theme="4" tint="0.59999389629810485"/>
        <bgColor indexed="64"/>
      </patternFill>
    </fill>
    <fill>
      <patternFill patternType="solid">
        <fgColor theme="4" tint="-0.249977111117893"/>
        <bgColor indexed="64"/>
      </patternFill>
    </fill>
    <fill>
      <patternFill patternType="solid">
        <fgColor theme="0"/>
        <bgColor indexed="64"/>
      </patternFill>
    </fill>
    <fill>
      <patternFill patternType="solid">
        <fgColor theme="0"/>
        <bgColor indexed="31"/>
      </patternFill>
    </fill>
    <fill>
      <patternFill patternType="solid">
        <fgColor theme="4" tint="-0.249977111117893"/>
        <bgColor indexed="31"/>
      </patternFill>
    </fill>
    <fill>
      <patternFill patternType="solid">
        <fgColor indexed="10"/>
        <bgColor indexed="9"/>
      </patternFill>
    </fill>
    <fill>
      <patternFill patternType="solid">
        <fgColor indexed="10"/>
        <bgColor indexed="64"/>
      </patternFill>
    </fill>
    <fill>
      <patternFill patternType="solid">
        <fgColor rgb="FFFF0000"/>
        <bgColor indexed="64"/>
      </patternFill>
    </fill>
    <fill>
      <patternFill patternType="solid">
        <fgColor theme="3" tint="-0.499984740745262"/>
        <bgColor indexed="64"/>
      </patternFill>
    </fill>
    <fill>
      <patternFill patternType="solid">
        <fgColor rgb="FF00B050"/>
        <bgColor indexed="9"/>
      </patternFill>
    </fill>
    <fill>
      <patternFill patternType="solid">
        <fgColor rgb="FF00B050"/>
        <bgColor indexed="64"/>
      </patternFill>
    </fill>
    <fill>
      <patternFill patternType="solid">
        <fgColor theme="0" tint="-0.34998626667073579"/>
        <bgColor indexed="64"/>
      </patternFill>
    </fill>
    <fill>
      <patternFill patternType="solid">
        <fgColor rgb="FF00B0F0"/>
        <bgColor indexed="9"/>
      </patternFill>
    </fill>
    <fill>
      <patternFill patternType="solid">
        <fgColor rgb="FF00B0F0"/>
        <bgColor indexed="64"/>
      </patternFill>
    </fill>
    <fill>
      <patternFill patternType="solid">
        <fgColor rgb="FF0070C0"/>
        <bgColor indexed="9"/>
      </patternFill>
    </fill>
    <fill>
      <patternFill patternType="solid">
        <fgColor rgb="FF0070C0"/>
        <bgColor indexed="64"/>
      </patternFill>
    </fill>
    <fill>
      <patternFill patternType="solid">
        <fgColor rgb="FF7030A0"/>
        <bgColor indexed="9"/>
      </patternFill>
    </fill>
    <fill>
      <patternFill patternType="solid">
        <fgColor rgb="FF7030A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165" fontId="5" fillId="0" borderId="0" applyFont="0" applyFill="0" applyBorder="0" applyAlignment="0" applyProtection="0"/>
    <xf numFmtId="9" fontId="5" fillId="0" borderId="0" applyFont="0" applyFill="0" applyBorder="0" applyAlignment="0" applyProtection="0"/>
    <xf numFmtId="0" fontId="5" fillId="0" borderId="0"/>
  </cellStyleXfs>
  <cellXfs count="75">
    <xf numFmtId="0" fontId="0" fillId="0" borderId="0" xfId="0"/>
    <xf numFmtId="2" fontId="4" fillId="6" borderId="7" xfId="1" applyNumberFormat="1" applyFont="1" applyFill="1" applyBorder="1" applyAlignment="1">
      <alignment horizontal="right" vertical="center"/>
    </xf>
    <xf numFmtId="2" fontId="4" fillId="6" borderId="8" xfId="1" applyNumberFormat="1" applyFont="1" applyFill="1" applyBorder="1" applyAlignment="1">
      <alignment horizontal="right" vertical="center"/>
    </xf>
    <xf numFmtId="164" fontId="6" fillId="7" borderId="4" xfId="4" applyNumberFormat="1" applyFont="1" applyFill="1" applyBorder="1" applyAlignment="1">
      <alignment horizontal="left"/>
    </xf>
    <xf numFmtId="3" fontId="7" fillId="7" borderId="0" xfId="4" applyNumberFormat="1" applyFont="1" applyFill="1" applyBorder="1" applyAlignment="1">
      <alignment horizontal="right" vertical="center"/>
    </xf>
    <xf numFmtId="166" fontId="8" fillId="7" borderId="0" xfId="4" applyNumberFormat="1" applyFont="1" applyFill="1" applyBorder="1" applyAlignment="1">
      <alignment horizontal="right" vertical="center"/>
    </xf>
    <xf numFmtId="3" fontId="8" fillId="7" borderId="0" xfId="4" applyNumberFormat="1" applyFont="1" applyFill="1" applyBorder="1" applyAlignment="1">
      <alignment horizontal="right" vertical="center"/>
    </xf>
    <xf numFmtId="3" fontId="8" fillId="7" borderId="5" xfId="4" applyNumberFormat="1" applyFont="1" applyFill="1" applyBorder="1" applyAlignment="1">
      <alignment horizontal="right" vertical="center"/>
    </xf>
    <xf numFmtId="164" fontId="6" fillId="5" borderId="4" xfId="4" applyNumberFormat="1" applyFont="1" applyFill="1" applyBorder="1" applyAlignment="1">
      <alignment horizontal="left"/>
    </xf>
    <xf numFmtId="3" fontId="7" fillId="5" borderId="0" xfId="4" applyNumberFormat="1" applyFont="1" applyFill="1" applyBorder="1" applyAlignment="1">
      <alignment horizontal="right" vertical="center"/>
    </xf>
    <xf numFmtId="3" fontId="8" fillId="5" borderId="0" xfId="4" applyNumberFormat="1" applyFont="1" applyFill="1" applyBorder="1" applyAlignment="1">
      <alignment horizontal="right" vertical="center"/>
    </xf>
    <xf numFmtId="3" fontId="8" fillId="5" borderId="5" xfId="4" applyNumberFormat="1" applyFont="1" applyFill="1" applyBorder="1" applyAlignment="1">
      <alignment horizontal="right" vertical="center"/>
    </xf>
    <xf numFmtId="164" fontId="6" fillId="8" borderId="4" xfId="4" applyNumberFormat="1" applyFont="1" applyFill="1" applyBorder="1" applyAlignment="1">
      <alignment horizontal="left"/>
    </xf>
    <xf numFmtId="166" fontId="8" fillId="5" borderId="5" xfId="4" applyNumberFormat="1" applyFont="1" applyFill="1" applyBorder="1" applyAlignment="1">
      <alignment horizontal="right" vertical="center"/>
    </xf>
    <xf numFmtId="0" fontId="9" fillId="9" borderId="4" xfId="4" applyNumberFormat="1" applyFont="1" applyFill="1" applyBorder="1" applyAlignment="1">
      <alignment horizontal="left" vertical="center"/>
    </xf>
    <xf numFmtId="3" fontId="10" fillId="6" borderId="0" xfId="4" applyNumberFormat="1" applyFont="1" applyFill="1" applyBorder="1" applyAlignment="1">
      <alignment horizontal="right" vertical="center"/>
    </xf>
    <xf numFmtId="166" fontId="10" fillId="6" borderId="0" xfId="5" applyNumberFormat="1" applyFont="1" applyFill="1" applyBorder="1" applyAlignment="1">
      <alignment horizontal="right" vertical="center"/>
    </xf>
    <xf numFmtId="0" fontId="4" fillId="10" borderId="4" xfId="4" applyNumberFormat="1" applyFont="1" applyFill="1" applyBorder="1" applyAlignment="1">
      <alignment horizontal="left" vertical="center"/>
    </xf>
    <xf numFmtId="3" fontId="10" fillId="11" borderId="0" xfId="4" applyNumberFormat="1" applyFont="1" applyFill="1" applyBorder="1" applyAlignment="1">
      <alignment horizontal="right" vertical="center"/>
    </xf>
    <xf numFmtId="166" fontId="10" fillId="12" borderId="0" xfId="5" applyNumberFormat="1" applyFont="1" applyFill="1" applyBorder="1" applyAlignment="1">
      <alignment horizontal="right" vertical="center"/>
    </xf>
    <xf numFmtId="0" fontId="4" fillId="13" borderId="9" xfId="1" applyNumberFormat="1" applyFont="1" applyFill="1" applyBorder="1" applyAlignment="1">
      <alignment horizontal="left" vertical="center"/>
    </xf>
    <xf numFmtId="0" fontId="4" fillId="14" borderId="4" xfId="4" applyNumberFormat="1" applyFont="1" applyFill="1" applyBorder="1" applyAlignment="1">
      <alignment horizontal="left" vertical="center"/>
    </xf>
    <xf numFmtId="3" fontId="10" fillId="15" borderId="0" xfId="4" applyNumberFormat="1" applyFont="1" applyFill="1" applyBorder="1" applyAlignment="1">
      <alignment horizontal="right" vertical="center"/>
    </xf>
    <xf numFmtId="166" fontId="10" fillId="15" borderId="0" xfId="5" applyNumberFormat="1" applyFont="1" applyFill="1" applyBorder="1" applyAlignment="1">
      <alignment horizontal="right" vertical="center"/>
    </xf>
    <xf numFmtId="166" fontId="8" fillId="5" borderId="0" xfId="4" applyNumberFormat="1" applyFont="1" applyFill="1" applyBorder="1" applyAlignment="1">
      <alignment horizontal="right" vertical="center"/>
    </xf>
    <xf numFmtId="166" fontId="8" fillId="7" borderId="5" xfId="4" applyNumberFormat="1" applyFont="1" applyFill="1" applyBorder="1" applyAlignment="1">
      <alignment horizontal="right" vertical="center"/>
    </xf>
    <xf numFmtId="0" fontId="4" fillId="17" borderId="4" xfId="6" applyNumberFormat="1" applyFont="1" applyFill="1" applyBorder="1" applyAlignment="1">
      <alignment horizontal="left" vertical="center"/>
    </xf>
    <xf numFmtId="0" fontId="4" fillId="19" borderId="9" xfId="6" applyNumberFormat="1" applyFont="1" applyFill="1" applyBorder="1" applyAlignment="1">
      <alignment horizontal="left" vertical="center"/>
    </xf>
    <xf numFmtId="0" fontId="4" fillId="14" borderId="9" xfId="6" applyNumberFormat="1" applyFont="1" applyFill="1" applyBorder="1" applyAlignment="1">
      <alignment horizontal="left" vertical="center"/>
    </xf>
    <xf numFmtId="3" fontId="10" fillId="15" borderId="10" xfId="6" applyNumberFormat="1" applyFont="1" applyFill="1" applyBorder="1" applyAlignment="1">
      <alignment horizontal="right"/>
    </xf>
    <xf numFmtId="0" fontId="4" fillId="21" borderId="4" xfId="6" applyNumberFormat="1" applyFont="1" applyFill="1" applyBorder="1" applyAlignment="1">
      <alignment horizontal="left" vertical="center"/>
    </xf>
    <xf numFmtId="3" fontId="4" fillId="6" borderId="0" xfId="4" applyNumberFormat="1" applyFont="1" applyFill="1" applyBorder="1" applyAlignment="1">
      <alignment horizontal="right" vertical="center"/>
    </xf>
    <xf numFmtId="166" fontId="4" fillId="6" borderId="0" xfId="5" applyNumberFormat="1" applyFont="1" applyFill="1" applyBorder="1" applyAlignment="1">
      <alignment horizontal="right" vertical="center"/>
    </xf>
    <xf numFmtId="3" fontId="4" fillId="11" borderId="0" xfId="4" applyNumberFormat="1" applyFont="1" applyFill="1" applyBorder="1" applyAlignment="1">
      <alignment horizontal="right" vertical="center"/>
    </xf>
    <xf numFmtId="166" fontId="4" fillId="12" borderId="0" xfId="5" applyNumberFormat="1" applyFont="1" applyFill="1" applyBorder="1" applyAlignment="1">
      <alignment horizontal="right" vertical="center"/>
    </xf>
    <xf numFmtId="164" fontId="10" fillId="13" borderId="4" xfId="3" applyNumberFormat="1" applyFont="1" applyFill="1" applyBorder="1" applyAlignment="1">
      <alignment vertical="center"/>
    </xf>
    <xf numFmtId="164" fontId="10" fillId="13" borderId="0" xfId="3" applyNumberFormat="1" applyFont="1" applyFill="1" applyBorder="1" applyAlignment="1">
      <alignment vertical="center"/>
    </xf>
    <xf numFmtId="164" fontId="10" fillId="13" borderId="5" xfId="3" applyNumberFormat="1" applyFont="1" applyFill="1" applyBorder="1" applyAlignment="1">
      <alignment vertical="center"/>
    </xf>
    <xf numFmtId="164" fontId="10" fillId="13" borderId="9" xfId="3" applyNumberFormat="1" applyFont="1" applyFill="1" applyBorder="1" applyAlignment="1">
      <alignment vertical="center"/>
    </xf>
    <xf numFmtId="164" fontId="10" fillId="13" borderId="10" xfId="3" applyNumberFormat="1" applyFont="1" applyFill="1" applyBorder="1" applyAlignment="1">
      <alignment vertical="center"/>
    </xf>
    <xf numFmtId="164" fontId="10" fillId="13" borderId="11" xfId="3" applyNumberFormat="1" applyFont="1" applyFill="1" applyBorder="1" applyAlignment="1">
      <alignment vertical="center"/>
    </xf>
    <xf numFmtId="166" fontId="7" fillId="5" borderId="0" xfId="4" applyNumberFormat="1" applyFont="1" applyFill="1" applyBorder="1" applyAlignment="1">
      <alignment horizontal="right" vertical="center"/>
    </xf>
    <xf numFmtId="166" fontId="7" fillId="7" borderId="0" xfId="4" applyNumberFormat="1" applyFont="1" applyFill="1" applyBorder="1" applyAlignment="1">
      <alignment horizontal="right" vertical="center"/>
    </xf>
    <xf numFmtId="168" fontId="7" fillId="5" borderId="0" xfId="4" applyNumberFormat="1" applyFont="1" applyFill="1" applyBorder="1" applyAlignment="1">
      <alignment horizontal="right" vertical="center"/>
    </xf>
    <xf numFmtId="1" fontId="0" fillId="0" borderId="0" xfId="0" applyNumberFormat="1"/>
    <xf numFmtId="164" fontId="10" fillId="16" borderId="4" xfId="3" applyNumberFormat="1" applyFont="1" applyFill="1" applyBorder="1" applyAlignment="1">
      <alignment horizontal="center" vertical="center"/>
    </xf>
    <xf numFmtId="164" fontId="10" fillId="16" borderId="0" xfId="3" applyNumberFormat="1" applyFont="1" applyFill="1" applyBorder="1" applyAlignment="1">
      <alignment horizontal="center" vertical="center"/>
    </xf>
    <xf numFmtId="164" fontId="10" fillId="16" borderId="5" xfId="3" applyNumberFormat="1" applyFont="1" applyFill="1" applyBorder="1" applyAlignment="1">
      <alignment horizontal="center" vertical="center"/>
    </xf>
    <xf numFmtId="164" fontId="10" fillId="16" borderId="9" xfId="3" applyNumberFormat="1" applyFont="1" applyFill="1" applyBorder="1" applyAlignment="1">
      <alignment horizontal="center" vertical="center"/>
    </xf>
    <xf numFmtId="164" fontId="10" fillId="16" borderId="10" xfId="3" applyNumberFormat="1" applyFont="1" applyFill="1" applyBorder="1" applyAlignment="1">
      <alignment horizontal="center" vertical="center"/>
    </xf>
    <xf numFmtId="164" fontId="10" fillId="16" borderId="11" xfId="3" applyNumberFormat="1" applyFont="1" applyFill="1" applyBorder="1" applyAlignment="1">
      <alignment horizontal="center" vertical="center"/>
    </xf>
    <xf numFmtId="0" fontId="0" fillId="0" borderId="2" xfId="0" applyBorder="1" applyAlignment="1">
      <alignment horizontal="left" wrapText="1"/>
    </xf>
    <xf numFmtId="164" fontId="2" fillId="5" borderId="1" xfId="1" applyNumberFormat="1" applyFont="1" applyFill="1" applyBorder="1" applyAlignment="1">
      <alignment horizontal="center" vertical="center"/>
    </xf>
    <xf numFmtId="164" fontId="2" fillId="5" borderId="2" xfId="1" applyNumberFormat="1" applyFont="1" applyFill="1" applyBorder="1" applyAlignment="1">
      <alignment horizontal="center" vertical="center"/>
    </xf>
    <xf numFmtId="164" fontId="2" fillId="5" borderId="3" xfId="1" applyNumberFormat="1" applyFont="1" applyFill="1" applyBorder="1" applyAlignment="1">
      <alignment horizontal="center" vertical="center"/>
    </xf>
    <xf numFmtId="164" fontId="3" fillId="6" borderId="4" xfId="1" applyNumberFormat="1" applyFont="1" applyFill="1" applyBorder="1" applyAlignment="1">
      <alignment horizontal="center" vertical="center"/>
    </xf>
    <xf numFmtId="164" fontId="3" fillId="6" borderId="6" xfId="1" applyNumberFormat="1" applyFont="1" applyFill="1" applyBorder="1" applyAlignment="1">
      <alignment horizontal="center" vertical="center"/>
    </xf>
    <xf numFmtId="0" fontId="4" fillId="6" borderId="0" xfId="1" applyFont="1" applyFill="1" applyBorder="1" applyAlignment="1" applyProtection="1">
      <alignment horizontal="center" vertical="center" wrapText="1"/>
    </xf>
    <xf numFmtId="0" fontId="4" fillId="6" borderId="0" xfId="1" applyFont="1" applyFill="1" applyBorder="1" applyAlignment="1" applyProtection="1">
      <alignment horizontal="center" vertical="center"/>
    </xf>
    <xf numFmtId="0" fontId="4" fillId="6" borderId="5" xfId="1" applyFont="1" applyFill="1" applyBorder="1" applyAlignment="1" applyProtection="1">
      <alignment horizontal="center" vertical="center"/>
    </xf>
    <xf numFmtId="167" fontId="10" fillId="13" borderId="0" xfId="3" applyNumberFormat="1" applyFont="1" applyFill="1" applyBorder="1" applyAlignment="1">
      <alignment horizontal="right" vertical="center"/>
    </xf>
    <xf numFmtId="166" fontId="10" fillId="13" borderId="10" xfId="3" applyNumberFormat="1" applyFont="1" applyFill="1" applyBorder="1" applyAlignment="1">
      <alignment horizontal="right" vertical="center"/>
    </xf>
    <xf numFmtId="166" fontId="10" fillId="13" borderId="11" xfId="3" applyNumberFormat="1" applyFont="1" applyFill="1" applyBorder="1" applyAlignment="1">
      <alignment horizontal="right" vertical="center"/>
    </xf>
    <xf numFmtId="3" fontId="10" fillId="18" borderId="0" xfId="6" applyNumberFormat="1" applyFont="1" applyFill="1" applyBorder="1" applyAlignment="1">
      <alignment horizontal="right" vertical="center"/>
    </xf>
    <xf numFmtId="166" fontId="10" fillId="18" borderId="0" xfId="6" applyNumberFormat="1" applyFont="1" applyFill="1" applyBorder="1" applyAlignment="1">
      <alignment horizontal="right"/>
    </xf>
    <xf numFmtId="166" fontId="10" fillId="18" borderId="5" xfId="6" applyNumberFormat="1" applyFont="1" applyFill="1" applyBorder="1" applyAlignment="1">
      <alignment horizontal="right"/>
    </xf>
    <xf numFmtId="3" fontId="10" fillId="15" borderId="12" xfId="6" applyNumberFormat="1" applyFont="1" applyFill="1" applyBorder="1" applyAlignment="1">
      <alignment horizontal="right"/>
    </xf>
    <xf numFmtId="166" fontId="10" fillId="15" borderId="12" xfId="6" applyNumberFormat="1" applyFont="1" applyFill="1" applyBorder="1" applyAlignment="1">
      <alignment horizontal="right"/>
    </xf>
    <xf numFmtId="166" fontId="10" fillId="15" borderId="13" xfId="6" applyNumberFormat="1" applyFont="1" applyFill="1" applyBorder="1" applyAlignment="1">
      <alignment horizontal="right"/>
    </xf>
    <xf numFmtId="3" fontId="10" fillId="22" borderId="0" xfId="2" applyNumberFormat="1" applyFont="1" applyFill="1" applyBorder="1" applyAlignment="1">
      <alignment horizontal="right" vertical="center"/>
    </xf>
    <xf numFmtId="166" fontId="10" fillId="22" borderId="0" xfId="2" applyNumberFormat="1" applyFont="1" applyFill="1" applyBorder="1" applyAlignment="1">
      <alignment horizontal="right"/>
    </xf>
    <xf numFmtId="166" fontId="10" fillId="22" borderId="5" xfId="2" applyNumberFormat="1" applyFont="1" applyFill="1" applyBorder="1" applyAlignment="1">
      <alignment horizontal="right"/>
    </xf>
    <xf numFmtId="3" fontId="10" fillId="20" borderId="10" xfId="6" applyNumberFormat="1" applyFont="1" applyFill="1" applyBorder="1" applyAlignment="1">
      <alignment horizontal="right" vertical="center"/>
    </xf>
    <xf numFmtId="166" fontId="10" fillId="20" borderId="10" xfId="6" applyNumberFormat="1" applyFont="1" applyFill="1" applyBorder="1" applyAlignment="1">
      <alignment horizontal="right"/>
    </xf>
    <xf numFmtId="166" fontId="10" fillId="20" borderId="11" xfId="6" applyNumberFormat="1" applyFont="1" applyFill="1" applyBorder="1" applyAlignment="1">
      <alignment horizontal="right"/>
    </xf>
  </cellXfs>
  <cellStyles count="7">
    <cellStyle name="Binlik Ayracı 2" xfId="4"/>
    <cellStyle name="Normal" xfId="0" builtinId="0"/>
    <cellStyle name="Normal 2" xfId="6"/>
    <cellStyle name="Vurgu1" xfId="1" builtinId="29"/>
    <cellStyle name="Vurgu2" xfId="2" builtinId="33"/>
    <cellStyle name="Vurgu4" xfId="3" builtinId="41"/>
    <cellStyle name="Yüzde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tabSelected="1" zoomScale="80" zoomScaleNormal="80" zoomScaleSheetLayoutView="80" workbookViewId="0">
      <selection activeCell="E62" sqref="E62"/>
    </sheetView>
  </sheetViews>
  <sheetFormatPr defaultRowHeight="15" x14ac:dyDescent="0.25"/>
  <cols>
    <col min="1" max="1" width="28.42578125" customWidth="1"/>
    <col min="2" max="10" width="14.28515625" customWidth="1"/>
  </cols>
  <sheetData>
    <row r="1" spans="1:10" ht="27" customHeight="1" x14ac:dyDescent="0.25">
      <c r="A1" s="52" t="s">
        <v>0</v>
      </c>
      <c r="B1" s="53"/>
      <c r="C1" s="53"/>
      <c r="D1" s="53"/>
      <c r="E1" s="53"/>
      <c r="F1" s="53"/>
      <c r="G1" s="53"/>
      <c r="H1" s="53"/>
      <c r="I1" s="53"/>
      <c r="J1" s="54"/>
    </row>
    <row r="2" spans="1:10" ht="28.5" customHeight="1" x14ac:dyDescent="0.25">
      <c r="A2" s="55" t="s">
        <v>1</v>
      </c>
      <c r="B2" s="57" t="s">
        <v>68</v>
      </c>
      <c r="C2" s="57"/>
      <c r="D2" s="57"/>
      <c r="E2" s="57" t="s">
        <v>69</v>
      </c>
      <c r="F2" s="57"/>
      <c r="G2" s="57"/>
      <c r="H2" s="58" t="s">
        <v>2</v>
      </c>
      <c r="I2" s="58"/>
      <c r="J2" s="59"/>
    </row>
    <row r="3" spans="1:10" x14ac:dyDescent="0.25">
      <c r="A3" s="56"/>
      <c r="B3" s="1" t="s">
        <v>3</v>
      </c>
      <c r="C3" s="1" t="s">
        <v>4</v>
      </c>
      <c r="D3" s="1" t="s">
        <v>5</v>
      </c>
      <c r="E3" s="1" t="s">
        <v>3</v>
      </c>
      <c r="F3" s="1" t="s">
        <v>4</v>
      </c>
      <c r="G3" s="1" t="s">
        <v>5</v>
      </c>
      <c r="H3" s="1" t="s">
        <v>3</v>
      </c>
      <c r="I3" s="1" t="s">
        <v>4</v>
      </c>
      <c r="J3" s="2" t="s">
        <v>5</v>
      </c>
    </row>
    <row r="4" spans="1:10" x14ac:dyDescent="0.25">
      <c r="A4" s="3" t="s">
        <v>6</v>
      </c>
      <c r="B4" s="4">
        <v>144771</v>
      </c>
      <c r="C4" s="4">
        <v>294761</v>
      </c>
      <c r="D4" s="4">
        <f>+B4+C4</f>
        <v>439532</v>
      </c>
      <c r="E4" s="4">
        <v>143958</v>
      </c>
      <c r="F4" s="4">
        <v>320816</v>
      </c>
      <c r="G4" s="4">
        <f>+E4+F4</f>
        <v>464774</v>
      </c>
      <c r="H4" s="5">
        <f>+((E4-B4)/B4)*100</f>
        <v>-0.56157655884120439</v>
      </c>
      <c r="I4" s="6">
        <f t="shared" ref="I4:J19" si="0">+((F4-C4)/C4)*100</f>
        <v>8.8393647734944576</v>
      </c>
      <c r="J4" s="7">
        <f t="shared" si="0"/>
        <v>5.7429265673489081</v>
      </c>
    </row>
    <row r="5" spans="1:10" x14ac:dyDescent="0.25">
      <c r="A5" s="8" t="s">
        <v>70</v>
      </c>
      <c r="B5" s="9">
        <v>113097</v>
      </c>
      <c r="C5" s="9">
        <v>73055</v>
      </c>
      <c r="D5" s="9">
        <f t="shared" ref="D5:D58" si="1">+B5+C5</f>
        <v>186152</v>
      </c>
      <c r="E5" s="9">
        <v>136393</v>
      </c>
      <c r="F5" s="9">
        <v>82765</v>
      </c>
      <c r="G5" s="9">
        <f t="shared" ref="G5:G58" si="2">+E5+F5</f>
        <v>219158</v>
      </c>
      <c r="H5" s="10">
        <f t="shared" ref="H5:J20" si="3">+((E5-B5)/B5)*100</f>
        <v>20.598247522038605</v>
      </c>
      <c r="I5" s="10">
        <f t="shared" si="0"/>
        <v>13.291355827800972</v>
      </c>
      <c r="J5" s="11">
        <f t="shared" si="0"/>
        <v>17.730671709140918</v>
      </c>
    </row>
    <row r="6" spans="1:10" x14ac:dyDescent="0.25">
      <c r="A6" s="12" t="s">
        <v>7</v>
      </c>
      <c r="B6" s="4">
        <v>78712</v>
      </c>
      <c r="C6" s="4">
        <v>15706</v>
      </c>
      <c r="D6" s="4">
        <f t="shared" si="1"/>
        <v>94418</v>
      </c>
      <c r="E6" s="4">
        <v>82852</v>
      </c>
      <c r="F6" s="4">
        <v>15758</v>
      </c>
      <c r="G6" s="4">
        <f t="shared" si="2"/>
        <v>98610</v>
      </c>
      <c r="H6" s="6">
        <f t="shared" si="3"/>
        <v>5.2596808618762072</v>
      </c>
      <c r="I6" s="5">
        <f t="shared" si="0"/>
        <v>0.33108366229466446</v>
      </c>
      <c r="J6" s="7">
        <f t="shared" si="0"/>
        <v>4.4398313880827809</v>
      </c>
    </row>
    <row r="7" spans="1:10" x14ac:dyDescent="0.25">
      <c r="A7" s="8" t="s">
        <v>8</v>
      </c>
      <c r="B7" s="9">
        <v>62873</v>
      </c>
      <c r="C7" s="9">
        <v>18883</v>
      </c>
      <c r="D7" s="9">
        <f t="shared" si="1"/>
        <v>81756</v>
      </c>
      <c r="E7" s="9">
        <v>66157</v>
      </c>
      <c r="F7" s="9">
        <v>20837</v>
      </c>
      <c r="G7" s="9">
        <f t="shared" si="2"/>
        <v>86994</v>
      </c>
      <c r="H7" s="10">
        <f t="shared" si="3"/>
        <v>5.2232277766290771</v>
      </c>
      <c r="I7" s="10">
        <f t="shared" si="0"/>
        <v>10.347932002330138</v>
      </c>
      <c r="J7" s="11">
        <f t="shared" si="0"/>
        <v>6.4068692206076623</v>
      </c>
    </row>
    <row r="8" spans="1:10" x14ac:dyDescent="0.25">
      <c r="A8" s="12" t="s">
        <v>9</v>
      </c>
      <c r="B8" s="4">
        <v>48472</v>
      </c>
      <c r="C8" s="4">
        <v>129412</v>
      </c>
      <c r="D8" s="4">
        <f t="shared" si="1"/>
        <v>177884</v>
      </c>
      <c r="E8" s="4">
        <v>50949</v>
      </c>
      <c r="F8" s="4">
        <v>123766</v>
      </c>
      <c r="G8" s="4">
        <f t="shared" si="2"/>
        <v>174715</v>
      </c>
      <c r="H8" s="6">
        <f t="shared" si="3"/>
        <v>5.1101666941739561</v>
      </c>
      <c r="I8" s="6">
        <f t="shared" si="0"/>
        <v>-4.3628102494359107</v>
      </c>
      <c r="J8" s="7">
        <f t="shared" si="0"/>
        <v>-1.7814980549121899</v>
      </c>
    </row>
    <row r="9" spans="1:10" x14ac:dyDescent="0.25">
      <c r="A9" s="8" t="s">
        <v>75</v>
      </c>
      <c r="B9" s="9">
        <v>2773</v>
      </c>
      <c r="C9" s="9">
        <v>2882</v>
      </c>
      <c r="D9" s="9">
        <f t="shared" si="1"/>
        <v>5655</v>
      </c>
      <c r="E9" s="9">
        <v>3332</v>
      </c>
      <c r="F9" s="9">
        <v>3722</v>
      </c>
      <c r="G9" s="9">
        <f t="shared" si="2"/>
        <v>7054</v>
      </c>
      <c r="H9" s="10">
        <f t="shared" si="3"/>
        <v>20.15867291741796</v>
      </c>
      <c r="I9" s="10">
        <f t="shared" si="0"/>
        <v>29.146426092990978</v>
      </c>
      <c r="J9" s="11">
        <f t="shared" si="0"/>
        <v>24.739168877099914</v>
      </c>
    </row>
    <row r="10" spans="1:10" x14ac:dyDescent="0.25">
      <c r="A10" s="12" t="s">
        <v>10</v>
      </c>
      <c r="B10" s="4">
        <v>12174</v>
      </c>
      <c r="C10" s="4">
        <v>19829</v>
      </c>
      <c r="D10" s="4">
        <f t="shared" si="1"/>
        <v>32003</v>
      </c>
      <c r="E10" s="4">
        <v>14311</v>
      </c>
      <c r="F10" s="4">
        <v>19343</v>
      </c>
      <c r="G10" s="4">
        <f t="shared" si="2"/>
        <v>33654</v>
      </c>
      <c r="H10" s="6">
        <f t="shared" si="3"/>
        <v>17.553803187120092</v>
      </c>
      <c r="I10" s="6">
        <f t="shared" si="0"/>
        <v>-2.4509556709869385</v>
      </c>
      <c r="J10" s="7">
        <f t="shared" si="0"/>
        <v>5.1588913539355685</v>
      </c>
    </row>
    <row r="11" spans="1:10" x14ac:dyDescent="0.25">
      <c r="A11" s="8" t="s">
        <v>11</v>
      </c>
      <c r="B11" s="9">
        <v>20036</v>
      </c>
      <c r="C11" s="9">
        <v>13937</v>
      </c>
      <c r="D11" s="9">
        <f t="shared" si="1"/>
        <v>33973</v>
      </c>
      <c r="E11" s="9">
        <v>21592</v>
      </c>
      <c r="F11" s="9">
        <v>12805</v>
      </c>
      <c r="G11" s="9">
        <f t="shared" si="2"/>
        <v>34397</v>
      </c>
      <c r="H11" s="10">
        <f t="shared" si="3"/>
        <v>7.7660211619085651</v>
      </c>
      <c r="I11" s="10">
        <f t="shared" si="0"/>
        <v>-8.122264475855637</v>
      </c>
      <c r="J11" s="13">
        <f t="shared" si="0"/>
        <v>1.2480499219968799</v>
      </c>
    </row>
    <row r="12" spans="1:10" x14ac:dyDescent="0.25">
      <c r="A12" s="12" t="s">
        <v>12</v>
      </c>
      <c r="B12" s="4">
        <v>37604</v>
      </c>
      <c r="C12" s="4">
        <v>7376</v>
      </c>
      <c r="D12" s="4">
        <f t="shared" si="1"/>
        <v>44980</v>
      </c>
      <c r="E12" s="4">
        <v>38753</v>
      </c>
      <c r="F12" s="4">
        <v>7886</v>
      </c>
      <c r="G12" s="4">
        <f t="shared" si="2"/>
        <v>46639</v>
      </c>
      <c r="H12" s="6">
        <f t="shared" si="3"/>
        <v>3.055526007871503</v>
      </c>
      <c r="I12" s="6">
        <f t="shared" si="0"/>
        <v>6.9143167028199572</v>
      </c>
      <c r="J12" s="7">
        <f t="shared" si="0"/>
        <v>3.6883059137394398</v>
      </c>
    </row>
    <row r="13" spans="1:10" x14ac:dyDescent="0.25">
      <c r="A13" s="8" t="s">
        <v>13</v>
      </c>
      <c r="B13" s="9">
        <v>18588</v>
      </c>
      <c r="C13" s="9">
        <v>2990</v>
      </c>
      <c r="D13" s="9">
        <f t="shared" si="1"/>
        <v>21578</v>
      </c>
      <c r="E13" s="9">
        <v>23056</v>
      </c>
      <c r="F13" s="9">
        <v>2335</v>
      </c>
      <c r="G13" s="9">
        <f t="shared" si="2"/>
        <v>25391</v>
      </c>
      <c r="H13" s="10">
        <f t="shared" si="3"/>
        <v>24.037013126748441</v>
      </c>
      <c r="I13" s="10">
        <f t="shared" si="0"/>
        <v>-21.906354515050168</v>
      </c>
      <c r="J13" s="11">
        <f t="shared" si="0"/>
        <v>17.67077579015664</v>
      </c>
    </row>
    <row r="14" spans="1:10" x14ac:dyDescent="0.25">
      <c r="A14" s="12" t="s">
        <v>14</v>
      </c>
      <c r="B14" s="4">
        <v>7799</v>
      </c>
      <c r="C14" s="4">
        <v>235</v>
      </c>
      <c r="D14" s="4">
        <f t="shared" si="1"/>
        <v>8034</v>
      </c>
      <c r="E14" s="4">
        <v>8541</v>
      </c>
      <c r="F14" s="4">
        <v>223</v>
      </c>
      <c r="G14" s="4">
        <f t="shared" si="2"/>
        <v>8764</v>
      </c>
      <c r="H14" s="6">
        <f t="shared" si="3"/>
        <v>9.5140402615719957</v>
      </c>
      <c r="I14" s="6">
        <f t="shared" si="0"/>
        <v>-5.1063829787234036</v>
      </c>
      <c r="J14" s="7">
        <f t="shared" si="0"/>
        <v>9.0863828727906402</v>
      </c>
    </row>
    <row r="15" spans="1:10" x14ac:dyDescent="0.25">
      <c r="A15" s="8" t="s">
        <v>15</v>
      </c>
      <c r="B15" s="9">
        <v>15313</v>
      </c>
      <c r="C15" s="9">
        <v>1477</v>
      </c>
      <c r="D15" s="9">
        <f t="shared" si="1"/>
        <v>16790</v>
      </c>
      <c r="E15" s="9">
        <v>16201</v>
      </c>
      <c r="F15" s="9">
        <v>1416</v>
      </c>
      <c r="G15" s="9">
        <f t="shared" si="2"/>
        <v>17617</v>
      </c>
      <c r="H15" s="10">
        <f t="shared" si="3"/>
        <v>5.7989943185528636</v>
      </c>
      <c r="I15" s="10">
        <f t="shared" si="0"/>
        <v>-4.1299932295192958</v>
      </c>
      <c r="J15" s="11">
        <f t="shared" si="0"/>
        <v>4.9255509231685526</v>
      </c>
    </row>
    <row r="16" spans="1:10" x14ac:dyDescent="0.25">
      <c r="A16" s="12" t="s">
        <v>16</v>
      </c>
      <c r="B16" s="4">
        <v>1424</v>
      </c>
      <c r="C16" s="4"/>
      <c r="D16" s="4">
        <f t="shared" si="1"/>
        <v>1424</v>
      </c>
      <c r="E16" s="4">
        <v>1700</v>
      </c>
      <c r="F16" s="4">
        <v>11</v>
      </c>
      <c r="G16" s="4">
        <f t="shared" si="2"/>
        <v>1711</v>
      </c>
      <c r="H16" s="6">
        <f t="shared" si="3"/>
        <v>19.382022471910112</v>
      </c>
      <c r="I16" s="6"/>
      <c r="J16" s="7">
        <f t="shared" si="0"/>
        <v>20.154494382022474</v>
      </c>
    </row>
    <row r="17" spans="1:10" x14ac:dyDescent="0.25">
      <c r="A17" s="8" t="s">
        <v>17</v>
      </c>
      <c r="B17" s="9">
        <v>1682</v>
      </c>
      <c r="C17" s="9">
        <v>1</v>
      </c>
      <c r="D17" s="9">
        <f t="shared" si="1"/>
        <v>1683</v>
      </c>
      <c r="E17" s="9">
        <v>1832</v>
      </c>
      <c r="F17" s="9">
        <v>15</v>
      </c>
      <c r="G17" s="9">
        <f t="shared" si="2"/>
        <v>1847</v>
      </c>
      <c r="H17" s="10">
        <f t="shared" si="3"/>
        <v>8.9179548156955999</v>
      </c>
      <c r="I17" s="10">
        <f t="shared" si="3"/>
        <v>1400</v>
      </c>
      <c r="J17" s="11">
        <f t="shared" si="0"/>
        <v>9.7445038621509195</v>
      </c>
    </row>
    <row r="18" spans="1:10" x14ac:dyDescent="0.25">
      <c r="A18" s="12" t="s">
        <v>18</v>
      </c>
      <c r="B18" s="4">
        <v>1159</v>
      </c>
      <c r="C18" s="4">
        <v>23</v>
      </c>
      <c r="D18" s="4">
        <f t="shared" si="1"/>
        <v>1182</v>
      </c>
      <c r="E18" s="4">
        <v>1142</v>
      </c>
      <c r="F18" s="4">
        <v>31</v>
      </c>
      <c r="G18" s="4">
        <f t="shared" si="2"/>
        <v>1173</v>
      </c>
      <c r="H18" s="6">
        <f t="shared" si="3"/>
        <v>-1.4667817083692838</v>
      </c>
      <c r="I18" s="6">
        <f t="shared" si="3"/>
        <v>34.782608695652172</v>
      </c>
      <c r="J18" s="7">
        <f t="shared" si="0"/>
        <v>-0.76142131979695438</v>
      </c>
    </row>
    <row r="19" spans="1:10" x14ac:dyDescent="0.25">
      <c r="A19" s="8" t="s">
        <v>71</v>
      </c>
      <c r="B19" s="9">
        <v>13468</v>
      </c>
      <c r="C19" s="9"/>
      <c r="D19" s="9">
        <f t="shared" si="1"/>
        <v>13468</v>
      </c>
      <c r="E19" s="9">
        <v>16315</v>
      </c>
      <c r="F19" s="9">
        <v>1</v>
      </c>
      <c r="G19" s="9">
        <f t="shared" si="2"/>
        <v>16316</v>
      </c>
      <c r="H19" s="10">
        <f t="shared" si="3"/>
        <v>21.138996138996138</v>
      </c>
      <c r="I19" s="10"/>
      <c r="J19" s="11">
        <f t="shared" si="0"/>
        <v>21.146421146421147</v>
      </c>
    </row>
    <row r="20" spans="1:10" x14ac:dyDescent="0.25">
      <c r="A20" s="12" t="s">
        <v>19</v>
      </c>
      <c r="B20" s="4">
        <v>5966</v>
      </c>
      <c r="C20" s="4">
        <v>93</v>
      </c>
      <c r="D20" s="4">
        <f t="shared" si="1"/>
        <v>6059</v>
      </c>
      <c r="E20" s="4">
        <v>7991</v>
      </c>
      <c r="F20" s="4">
        <v>122</v>
      </c>
      <c r="G20" s="4">
        <f t="shared" si="2"/>
        <v>8113</v>
      </c>
      <c r="H20" s="6">
        <f t="shared" si="3"/>
        <v>33.942339926248742</v>
      </c>
      <c r="I20" s="6">
        <f t="shared" si="3"/>
        <v>31.182795698924732</v>
      </c>
      <c r="J20" s="7">
        <f t="shared" si="3"/>
        <v>33.899983495626337</v>
      </c>
    </row>
    <row r="21" spans="1:10" x14ac:dyDescent="0.25">
      <c r="A21" s="8" t="s">
        <v>20</v>
      </c>
      <c r="B21" s="9">
        <v>147</v>
      </c>
      <c r="C21" s="9"/>
      <c r="D21" s="9">
        <f t="shared" si="1"/>
        <v>147</v>
      </c>
      <c r="E21" s="9">
        <v>156</v>
      </c>
      <c r="F21" s="9"/>
      <c r="G21" s="9">
        <f t="shared" si="2"/>
        <v>156</v>
      </c>
      <c r="H21" s="10">
        <f t="shared" ref="H21:J60" si="4">+((E21-B21)/B21)*100</f>
        <v>6.1224489795918364</v>
      </c>
      <c r="I21" s="10"/>
      <c r="J21" s="11">
        <f t="shared" ref="J21:J58" si="5">+((G21-D21)/D21)*100</f>
        <v>6.1224489795918364</v>
      </c>
    </row>
    <row r="22" spans="1:10" x14ac:dyDescent="0.25">
      <c r="A22" s="12" t="s">
        <v>21</v>
      </c>
      <c r="B22" s="4">
        <v>3555</v>
      </c>
      <c r="C22" s="4">
        <v>2</v>
      </c>
      <c r="D22" s="4">
        <f t="shared" si="1"/>
        <v>3557</v>
      </c>
      <c r="E22" s="4">
        <v>1606</v>
      </c>
      <c r="F22" s="4">
        <v>5</v>
      </c>
      <c r="G22" s="4">
        <f t="shared" si="2"/>
        <v>1611</v>
      </c>
      <c r="H22" s="6">
        <f t="shared" si="4"/>
        <v>-54.824191279887479</v>
      </c>
      <c r="I22" s="6">
        <f t="shared" si="4"/>
        <v>150</v>
      </c>
      <c r="J22" s="7">
        <f t="shared" si="5"/>
        <v>-54.709024458813602</v>
      </c>
    </row>
    <row r="23" spans="1:10" x14ac:dyDescent="0.25">
      <c r="A23" s="8" t="s">
        <v>22</v>
      </c>
      <c r="B23" s="9">
        <v>1164</v>
      </c>
      <c r="C23" s="9"/>
      <c r="D23" s="9">
        <f t="shared" si="1"/>
        <v>1164</v>
      </c>
      <c r="E23" s="9">
        <v>1216</v>
      </c>
      <c r="F23" s="9">
        <v>19</v>
      </c>
      <c r="G23" s="9">
        <f t="shared" si="2"/>
        <v>1235</v>
      </c>
      <c r="H23" s="10">
        <f t="shared" si="4"/>
        <v>4.4673539518900345</v>
      </c>
      <c r="I23" s="10"/>
      <c r="J23" s="11">
        <f t="shared" si="5"/>
        <v>6.0996563573883158</v>
      </c>
    </row>
    <row r="24" spans="1:10" x14ac:dyDescent="0.25">
      <c r="A24" s="12" t="s">
        <v>23</v>
      </c>
      <c r="B24" s="4">
        <v>7146</v>
      </c>
      <c r="C24" s="4">
        <v>420</v>
      </c>
      <c r="D24" s="4">
        <f t="shared" si="1"/>
        <v>7566</v>
      </c>
      <c r="E24" s="4">
        <v>6507</v>
      </c>
      <c r="F24" s="4">
        <v>349</v>
      </c>
      <c r="G24" s="4">
        <f t="shared" si="2"/>
        <v>6856</v>
      </c>
      <c r="H24" s="6">
        <f t="shared" si="4"/>
        <v>-8.9420654911838788</v>
      </c>
      <c r="I24" s="6">
        <f t="shared" si="4"/>
        <v>-16.904761904761905</v>
      </c>
      <c r="J24" s="7">
        <f t="shared" si="5"/>
        <v>-9.384086703674333</v>
      </c>
    </row>
    <row r="25" spans="1:10" x14ac:dyDescent="0.25">
      <c r="A25" s="8" t="s">
        <v>24</v>
      </c>
      <c r="B25" s="9">
        <v>802</v>
      </c>
      <c r="C25" s="9">
        <v>12</v>
      </c>
      <c r="D25" s="9">
        <f t="shared" si="1"/>
        <v>814</v>
      </c>
      <c r="E25" s="9">
        <v>4522</v>
      </c>
      <c r="F25" s="9">
        <v>73</v>
      </c>
      <c r="G25" s="9">
        <f t="shared" si="2"/>
        <v>4595</v>
      </c>
      <c r="H25" s="10">
        <f t="shared" si="4"/>
        <v>463.84039900249377</v>
      </c>
      <c r="I25" s="10">
        <f t="shared" si="4"/>
        <v>508.33333333333331</v>
      </c>
      <c r="J25" s="11">
        <f t="shared" si="5"/>
        <v>464.49631449631454</v>
      </c>
    </row>
    <row r="26" spans="1:10" x14ac:dyDescent="0.25">
      <c r="A26" s="12" t="s">
        <v>25</v>
      </c>
      <c r="B26" s="4">
        <v>70</v>
      </c>
      <c r="C26" s="4"/>
      <c r="D26" s="4">
        <f t="shared" si="1"/>
        <v>70</v>
      </c>
      <c r="E26" s="4">
        <v>118</v>
      </c>
      <c r="F26" s="4"/>
      <c r="G26" s="4">
        <f t="shared" si="2"/>
        <v>118</v>
      </c>
      <c r="H26" s="6">
        <f t="shared" si="4"/>
        <v>68.571428571428569</v>
      </c>
      <c r="I26" s="6"/>
      <c r="J26" s="7">
        <f t="shared" si="5"/>
        <v>68.571428571428569</v>
      </c>
    </row>
    <row r="27" spans="1:10" x14ac:dyDescent="0.25">
      <c r="A27" s="8" t="s">
        <v>26</v>
      </c>
      <c r="B27" s="9">
        <v>6135</v>
      </c>
      <c r="C27" s="9">
        <v>67</v>
      </c>
      <c r="D27" s="9">
        <f t="shared" si="1"/>
        <v>6202</v>
      </c>
      <c r="E27" s="9">
        <v>6189</v>
      </c>
      <c r="F27" s="9">
        <v>81</v>
      </c>
      <c r="G27" s="9">
        <f t="shared" si="2"/>
        <v>6270</v>
      </c>
      <c r="H27" s="10">
        <f t="shared" si="4"/>
        <v>0.88019559902200484</v>
      </c>
      <c r="I27" s="10">
        <f t="shared" si="4"/>
        <v>20.8955223880597</v>
      </c>
      <c r="J27" s="11">
        <f t="shared" si="5"/>
        <v>1.0964205095130604</v>
      </c>
    </row>
    <row r="28" spans="1:10" x14ac:dyDescent="0.25">
      <c r="A28" s="12" t="s">
        <v>27</v>
      </c>
      <c r="B28" s="4">
        <v>13628</v>
      </c>
      <c r="C28" s="4">
        <v>195</v>
      </c>
      <c r="D28" s="4">
        <f t="shared" si="1"/>
        <v>13823</v>
      </c>
      <c r="E28" s="4">
        <v>14161</v>
      </c>
      <c r="F28" s="4">
        <v>148</v>
      </c>
      <c r="G28" s="4">
        <f t="shared" si="2"/>
        <v>14309</v>
      </c>
      <c r="H28" s="6">
        <f t="shared" si="4"/>
        <v>3.9110654534781331</v>
      </c>
      <c r="I28" s="6">
        <f t="shared" si="4"/>
        <v>-24.102564102564102</v>
      </c>
      <c r="J28" s="7">
        <f t="shared" si="5"/>
        <v>3.5158793315488679</v>
      </c>
    </row>
    <row r="29" spans="1:10" x14ac:dyDescent="0.25">
      <c r="A29" s="8" t="s">
        <v>28</v>
      </c>
      <c r="B29" s="9">
        <v>6706</v>
      </c>
      <c r="C29" s="9">
        <v>341</v>
      </c>
      <c r="D29" s="9">
        <f t="shared" si="1"/>
        <v>7047</v>
      </c>
      <c r="E29" s="9">
        <v>6836</v>
      </c>
      <c r="F29" s="9">
        <v>258</v>
      </c>
      <c r="G29" s="9">
        <f t="shared" si="2"/>
        <v>7094</v>
      </c>
      <c r="H29" s="10">
        <f t="shared" si="4"/>
        <v>1.938562481359976</v>
      </c>
      <c r="I29" s="10">
        <f t="shared" si="4"/>
        <v>-24.340175953079179</v>
      </c>
      <c r="J29" s="11">
        <f t="shared" si="5"/>
        <v>0.66695047537959407</v>
      </c>
    </row>
    <row r="30" spans="1:10" x14ac:dyDescent="0.25">
      <c r="A30" s="12" t="s">
        <v>29</v>
      </c>
      <c r="B30" s="4">
        <v>2573</v>
      </c>
      <c r="C30" s="4">
        <v>16</v>
      </c>
      <c r="D30" s="4">
        <f t="shared" si="1"/>
        <v>2589</v>
      </c>
      <c r="E30" s="4">
        <v>2635</v>
      </c>
      <c r="F30" s="4">
        <v>16</v>
      </c>
      <c r="G30" s="4">
        <f t="shared" si="2"/>
        <v>2651</v>
      </c>
      <c r="H30" s="6">
        <f t="shared" si="4"/>
        <v>2.4096385542168677</v>
      </c>
      <c r="I30" s="6">
        <f t="shared" si="4"/>
        <v>0</v>
      </c>
      <c r="J30" s="7">
        <f t="shared" si="5"/>
        <v>2.394747006566242</v>
      </c>
    </row>
    <row r="31" spans="1:10" x14ac:dyDescent="0.25">
      <c r="A31" s="8" t="s">
        <v>72</v>
      </c>
      <c r="B31" s="9">
        <v>4274</v>
      </c>
      <c r="C31" s="9">
        <v>422</v>
      </c>
      <c r="D31" s="9">
        <f t="shared" si="1"/>
        <v>4696</v>
      </c>
      <c r="E31" s="9">
        <v>4568</v>
      </c>
      <c r="F31" s="9">
        <v>508</v>
      </c>
      <c r="G31" s="9">
        <f t="shared" si="2"/>
        <v>5076</v>
      </c>
      <c r="H31" s="10">
        <f t="shared" si="4"/>
        <v>6.8788020589611598</v>
      </c>
      <c r="I31" s="10">
        <f t="shared" si="4"/>
        <v>20.379146919431278</v>
      </c>
      <c r="J31" s="11">
        <f t="shared" si="5"/>
        <v>8.0919931856899474</v>
      </c>
    </row>
    <row r="32" spans="1:10" x14ac:dyDescent="0.25">
      <c r="A32" s="12" t="s">
        <v>67</v>
      </c>
      <c r="B32" s="4"/>
      <c r="C32" s="4"/>
      <c r="D32" s="4"/>
      <c r="E32" s="4">
        <v>196</v>
      </c>
      <c r="F32" s="4"/>
      <c r="G32" s="4">
        <f>+E32+F32</f>
        <v>196</v>
      </c>
      <c r="H32" s="6"/>
      <c r="I32" s="6"/>
      <c r="J32" s="7"/>
    </row>
    <row r="33" spans="1:10" x14ac:dyDescent="0.25">
      <c r="A33" s="8" t="s">
        <v>66</v>
      </c>
      <c r="B33" s="9">
        <v>6774</v>
      </c>
      <c r="C33" s="9">
        <v>2904</v>
      </c>
      <c r="D33" s="9">
        <f t="shared" si="1"/>
        <v>9678</v>
      </c>
      <c r="E33" s="9">
        <v>7107</v>
      </c>
      <c r="F33" s="9">
        <v>2499</v>
      </c>
      <c r="G33" s="9">
        <f t="shared" si="2"/>
        <v>9606</v>
      </c>
      <c r="H33" s="10">
        <f t="shared" si="4"/>
        <v>4.9158547387068197</v>
      </c>
      <c r="I33" s="10">
        <f t="shared" si="4"/>
        <v>-13.946280991735538</v>
      </c>
      <c r="J33" s="11">
        <f t="shared" si="5"/>
        <v>-0.74395536267823936</v>
      </c>
    </row>
    <row r="34" spans="1:10" x14ac:dyDescent="0.25">
      <c r="A34" s="12" t="s">
        <v>30</v>
      </c>
      <c r="B34" s="4">
        <v>1413</v>
      </c>
      <c r="C34" s="4"/>
      <c r="D34" s="4">
        <f t="shared" si="1"/>
        <v>1413</v>
      </c>
      <c r="E34" s="4">
        <v>1549</v>
      </c>
      <c r="F34" s="4">
        <v>13</v>
      </c>
      <c r="G34" s="4">
        <f t="shared" si="2"/>
        <v>1562</v>
      </c>
      <c r="H34" s="6">
        <f t="shared" si="4"/>
        <v>9.6249115357395603</v>
      </c>
      <c r="I34" s="6"/>
      <c r="J34" s="7">
        <f t="shared" si="5"/>
        <v>10.544939844302901</v>
      </c>
    </row>
    <row r="35" spans="1:10" x14ac:dyDescent="0.25">
      <c r="A35" s="8" t="s">
        <v>31</v>
      </c>
      <c r="B35" s="9">
        <v>13782</v>
      </c>
      <c r="C35" s="9">
        <v>796</v>
      </c>
      <c r="D35" s="9">
        <f t="shared" si="1"/>
        <v>14578</v>
      </c>
      <c r="E35" s="9">
        <v>22300</v>
      </c>
      <c r="F35" s="9">
        <v>1072</v>
      </c>
      <c r="G35" s="9">
        <f t="shared" si="2"/>
        <v>23372</v>
      </c>
      <c r="H35" s="10">
        <f t="shared" si="4"/>
        <v>61.805253228849224</v>
      </c>
      <c r="I35" s="10">
        <f t="shared" si="4"/>
        <v>34.673366834170857</v>
      </c>
      <c r="J35" s="11">
        <f t="shared" si="5"/>
        <v>60.323775552201951</v>
      </c>
    </row>
    <row r="36" spans="1:10" x14ac:dyDescent="0.25">
      <c r="A36" s="12" t="s">
        <v>32</v>
      </c>
      <c r="B36" s="4">
        <v>1889</v>
      </c>
      <c r="C36" s="4"/>
      <c r="D36" s="4">
        <f t="shared" si="1"/>
        <v>1889</v>
      </c>
      <c r="E36" s="4">
        <v>2362</v>
      </c>
      <c r="F36" s="4">
        <v>2</v>
      </c>
      <c r="G36" s="4">
        <f t="shared" si="2"/>
        <v>2364</v>
      </c>
      <c r="H36" s="6">
        <f t="shared" si="4"/>
        <v>25.039703546850184</v>
      </c>
      <c r="I36" s="6"/>
      <c r="J36" s="7">
        <f t="shared" si="5"/>
        <v>25.145579671784013</v>
      </c>
    </row>
    <row r="37" spans="1:10" x14ac:dyDescent="0.25">
      <c r="A37" s="8" t="s">
        <v>33</v>
      </c>
      <c r="B37" s="9">
        <v>3083</v>
      </c>
      <c r="C37" s="9">
        <v>12</v>
      </c>
      <c r="D37" s="9">
        <f t="shared" si="1"/>
        <v>3095</v>
      </c>
      <c r="E37" s="9">
        <v>3205</v>
      </c>
      <c r="F37" s="9">
        <v>15</v>
      </c>
      <c r="G37" s="9">
        <f t="shared" si="2"/>
        <v>3220</v>
      </c>
      <c r="H37" s="10">
        <f t="shared" si="4"/>
        <v>3.957184560493026</v>
      </c>
      <c r="I37" s="10">
        <f t="shared" si="4"/>
        <v>25</v>
      </c>
      <c r="J37" s="11">
        <f t="shared" si="5"/>
        <v>4.0387722132471726</v>
      </c>
    </row>
    <row r="38" spans="1:10" x14ac:dyDescent="0.25">
      <c r="A38" s="12" t="s">
        <v>34</v>
      </c>
      <c r="B38" s="4">
        <v>844</v>
      </c>
      <c r="C38" s="4"/>
      <c r="D38" s="4">
        <f t="shared" si="1"/>
        <v>844</v>
      </c>
      <c r="E38" s="4">
        <v>833</v>
      </c>
      <c r="F38" s="4">
        <v>1</v>
      </c>
      <c r="G38" s="4">
        <f t="shared" si="2"/>
        <v>834</v>
      </c>
      <c r="H38" s="6">
        <f t="shared" si="4"/>
        <v>-1.3033175355450237</v>
      </c>
      <c r="I38" s="6"/>
      <c r="J38" s="7">
        <f t="shared" si="5"/>
        <v>-1.1848341232227488</v>
      </c>
    </row>
    <row r="39" spans="1:10" x14ac:dyDescent="0.25">
      <c r="A39" s="8" t="s">
        <v>35</v>
      </c>
      <c r="B39" s="9">
        <v>11748</v>
      </c>
      <c r="C39" s="9">
        <v>2352</v>
      </c>
      <c r="D39" s="9">
        <f t="shared" si="1"/>
        <v>14100</v>
      </c>
      <c r="E39" s="9">
        <v>12992</v>
      </c>
      <c r="F39" s="9">
        <v>2056</v>
      </c>
      <c r="G39" s="9">
        <f t="shared" si="2"/>
        <v>15048</v>
      </c>
      <c r="H39" s="10">
        <f t="shared" si="4"/>
        <v>10.58903643173306</v>
      </c>
      <c r="I39" s="10">
        <f t="shared" si="4"/>
        <v>-12.585034013605442</v>
      </c>
      <c r="J39" s="11">
        <f t="shared" si="5"/>
        <v>6.7234042553191484</v>
      </c>
    </row>
    <row r="40" spans="1:10" x14ac:dyDescent="0.25">
      <c r="A40" s="12" t="s">
        <v>36</v>
      </c>
      <c r="B40" s="4">
        <v>697</v>
      </c>
      <c r="C40" s="4">
        <v>20</v>
      </c>
      <c r="D40" s="4">
        <f t="shared" si="1"/>
        <v>717</v>
      </c>
      <c r="E40" s="4">
        <v>843</v>
      </c>
      <c r="F40" s="4">
        <v>34</v>
      </c>
      <c r="G40" s="4">
        <f t="shared" si="2"/>
        <v>877</v>
      </c>
      <c r="H40" s="6">
        <f t="shared" si="4"/>
        <v>20.946915351506455</v>
      </c>
      <c r="I40" s="6">
        <f t="shared" si="4"/>
        <v>70</v>
      </c>
      <c r="J40" s="7">
        <f t="shared" si="5"/>
        <v>22.315202231520225</v>
      </c>
    </row>
    <row r="41" spans="1:10" x14ac:dyDescent="0.25">
      <c r="A41" s="8" t="s">
        <v>37</v>
      </c>
      <c r="B41" s="9">
        <v>8928</v>
      </c>
      <c r="C41" s="9">
        <v>849</v>
      </c>
      <c r="D41" s="9">
        <f t="shared" si="1"/>
        <v>9777</v>
      </c>
      <c r="E41" s="9">
        <v>7921</v>
      </c>
      <c r="F41" s="9">
        <v>806</v>
      </c>
      <c r="G41" s="9">
        <f t="shared" si="2"/>
        <v>8727</v>
      </c>
      <c r="H41" s="10">
        <f t="shared" si="4"/>
        <v>-11.279121863799284</v>
      </c>
      <c r="I41" s="10">
        <f t="shared" si="4"/>
        <v>-5.0647820965842163</v>
      </c>
      <c r="J41" s="11">
        <f t="shared" si="5"/>
        <v>-10.739490641301012</v>
      </c>
    </row>
    <row r="42" spans="1:10" x14ac:dyDescent="0.25">
      <c r="A42" s="12" t="s">
        <v>38</v>
      </c>
      <c r="B42" s="4">
        <v>6480</v>
      </c>
      <c r="C42" s="4">
        <v>110</v>
      </c>
      <c r="D42" s="4">
        <f t="shared" si="1"/>
        <v>6590</v>
      </c>
      <c r="E42" s="4">
        <v>6971</v>
      </c>
      <c r="F42" s="4">
        <v>107</v>
      </c>
      <c r="G42" s="4">
        <f t="shared" si="2"/>
        <v>7078</v>
      </c>
      <c r="H42" s="6">
        <f t="shared" si="4"/>
        <v>7.5771604938271606</v>
      </c>
      <c r="I42" s="6">
        <f t="shared" si="4"/>
        <v>-2.7272727272727271</v>
      </c>
      <c r="J42" s="7">
        <f t="shared" si="5"/>
        <v>7.4051593323216993</v>
      </c>
    </row>
    <row r="43" spans="1:10" x14ac:dyDescent="0.25">
      <c r="A43" s="8" t="s">
        <v>39</v>
      </c>
      <c r="B43" s="9">
        <v>3546</v>
      </c>
      <c r="C43" s="9">
        <v>1</v>
      </c>
      <c r="D43" s="9">
        <f t="shared" si="1"/>
        <v>3547</v>
      </c>
      <c r="E43" s="9">
        <v>4389</v>
      </c>
      <c r="F43" s="9">
        <v>13</v>
      </c>
      <c r="G43" s="9">
        <f t="shared" si="2"/>
        <v>4402</v>
      </c>
      <c r="H43" s="10">
        <f t="shared" si="4"/>
        <v>23.773265651438241</v>
      </c>
      <c r="I43" s="10">
        <f t="shared" si="4"/>
        <v>1200</v>
      </c>
      <c r="J43" s="11">
        <f t="shared" si="5"/>
        <v>24.104877361150269</v>
      </c>
    </row>
    <row r="44" spans="1:10" x14ac:dyDescent="0.25">
      <c r="A44" s="12" t="s">
        <v>40</v>
      </c>
      <c r="B44" s="4">
        <v>2282</v>
      </c>
      <c r="C44" s="4">
        <v>12</v>
      </c>
      <c r="D44" s="4">
        <f t="shared" si="1"/>
        <v>2294</v>
      </c>
      <c r="E44" s="4">
        <v>2476</v>
      </c>
      <c r="F44" s="4">
        <v>16</v>
      </c>
      <c r="G44" s="4">
        <f t="shared" si="2"/>
        <v>2492</v>
      </c>
      <c r="H44" s="6">
        <f t="shared" si="4"/>
        <v>8.5013146362839613</v>
      </c>
      <c r="I44" s="6">
        <f t="shared" si="4"/>
        <v>33.333333333333329</v>
      </c>
      <c r="J44" s="7">
        <f t="shared" si="5"/>
        <v>8.6312118570183092</v>
      </c>
    </row>
    <row r="45" spans="1:10" x14ac:dyDescent="0.25">
      <c r="A45" s="8" t="s">
        <v>41</v>
      </c>
      <c r="B45" s="9">
        <v>2912</v>
      </c>
      <c r="C45" s="9">
        <v>74</v>
      </c>
      <c r="D45" s="9">
        <f t="shared" si="1"/>
        <v>2986</v>
      </c>
      <c r="E45" s="9">
        <v>3619</v>
      </c>
      <c r="F45" s="9">
        <v>107</v>
      </c>
      <c r="G45" s="9">
        <f t="shared" si="2"/>
        <v>3726</v>
      </c>
      <c r="H45" s="10">
        <f t="shared" si="4"/>
        <v>24.278846153846153</v>
      </c>
      <c r="I45" s="10">
        <f t="shared" si="4"/>
        <v>44.594594594594597</v>
      </c>
      <c r="J45" s="11">
        <f t="shared" si="5"/>
        <v>24.782317481580709</v>
      </c>
    </row>
    <row r="46" spans="1:10" x14ac:dyDescent="0.25">
      <c r="A46" s="12" t="s">
        <v>42</v>
      </c>
      <c r="B46" s="4"/>
      <c r="C46" s="4"/>
      <c r="D46" s="4"/>
      <c r="E46" s="4">
        <v>1806</v>
      </c>
      <c r="F46" s="4">
        <v>8</v>
      </c>
      <c r="G46" s="4">
        <f>+E46+F46</f>
        <v>1814</v>
      </c>
      <c r="H46" s="6"/>
      <c r="I46" s="6"/>
      <c r="J46" s="7"/>
    </row>
    <row r="47" spans="1:10" x14ac:dyDescent="0.25">
      <c r="A47" s="8" t="s">
        <v>43</v>
      </c>
      <c r="B47" s="9">
        <v>13662</v>
      </c>
      <c r="C47" s="9">
        <v>827</v>
      </c>
      <c r="D47" s="9">
        <f t="shared" si="1"/>
        <v>14489</v>
      </c>
      <c r="E47" s="9">
        <v>16281</v>
      </c>
      <c r="F47" s="9">
        <v>816</v>
      </c>
      <c r="G47" s="9">
        <f t="shared" si="2"/>
        <v>17097</v>
      </c>
      <c r="H47" s="10">
        <f t="shared" si="4"/>
        <v>19.169960474308301</v>
      </c>
      <c r="I47" s="10">
        <f t="shared" si="4"/>
        <v>-1.3301088270858523</v>
      </c>
      <c r="J47" s="11">
        <f t="shared" si="5"/>
        <v>17.999861964248741</v>
      </c>
    </row>
    <row r="48" spans="1:10" x14ac:dyDescent="0.25">
      <c r="A48" s="12" t="s">
        <v>44</v>
      </c>
      <c r="B48" s="4">
        <v>418</v>
      </c>
      <c r="C48" s="4"/>
      <c r="D48" s="4">
        <f t="shared" si="1"/>
        <v>418</v>
      </c>
      <c r="E48" s="4">
        <v>1106</v>
      </c>
      <c r="F48" s="4"/>
      <c r="G48" s="4">
        <f t="shared" si="2"/>
        <v>1106</v>
      </c>
      <c r="H48" s="6">
        <f t="shared" si="4"/>
        <v>164.59330143540669</v>
      </c>
      <c r="I48" s="6"/>
      <c r="J48" s="7">
        <f t="shared" si="5"/>
        <v>164.59330143540669</v>
      </c>
    </row>
    <row r="49" spans="1:10" x14ac:dyDescent="0.25">
      <c r="A49" s="8" t="s">
        <v>45</v>
      </c>
      <c r="B49" s="9">
        <v>1132</v>
      </c>
      <c r="C49" s="9"/>
      <c r="D49" s="9">
        <f t="shared" si="1"/>
        <v>1132</v>
      </c>
      <c r="E49" s="9">
        <v>1062</v>
      </c>
      <c r="F49" s="9">
        <v>8</v>
      </c>
      <c r="G49" s="9">
        <f t="shared" si="2"/>
        <v>1070</v>
      </c>
      <c r="H49" s="10">
        <f t="shared" si="4"/>
        <v>-6.1837455830388697</v>
      </c>
      <c r="I49" s="10"/>
      <c r="J49" s="11">
        <f t="shared" si="5"/>
        <v>-5.4770318021201412</v>
      </c>
    </row>
    <row r="50" spans="1:10" x14ac:dyDescent="0.25">
      <c r="A50" s="12" t="s">
        <v>46</v>
      </c>
      <c r="B50" s="4">
        <v>3496</v>
      </c>
      <c r="C50" s="4">
        <v>80</v>
      </c>
      <c r="D50" s="4">
        <f t="shared" si="1"/>
        <v>3576</v>
      </c>
      <c r="E50" s="4">
        <v>4194</v>
      </c>
      <c r="F50" s="4">
        <v>65</v>
      </c>
      <c r="G50" s="4">
        <f t="shared" si="2"/>
        <v>4259</v>
      </c>
      <c r="H50" s="6">
        <f t="shared" si="4"/>
        <v>19.965675057208237</v>
      </c>
      <c r="I50" s="6">
        <f t="shared" si="4"/>
        <v>-18.75</v>
      </c>
      <c r="J50" s="7">
        <f t="shared" si="5"/>
        <v>19.099552572706934</v>
      </c>
    </row>
    <row r="51" spans="1:10" x14ac:dyDescent="0.25">
      <c r="A51" s="8" t="s">
        <v>47</v>
      </c>
      <c r="B51" s="9">
        <v>4941</v>
      </c>
      <c r="C51" s="9">
        <v>96</v>
      </c>
      <c r="D51" s="9">
        <f t="shared" si="1"/>
        <v>5037</v>
      </c>
      <c r="E51" s="9">
        <v>5580</v>
      </c>
      <c r="F51" s="9">
        <v>174</v>
      </c>
      <c r="G51" s="9">
        <f t="shared" si="2"/>
        <v>5754</v>
      </c>
      <c r="H51" s="10">
        <f t="shared" si="4"/>
        <v>12.932604735883423</v>
      </c>
      <c r="I51" s="10">
        <f t="shared" si="4"/>
        <v>81.25</v>
      </c>
      <c r="J51" s="11">
        <f t="shared" si="5"/>
        <v>14.234663490172721</v>
      </c>
    </row>
    <row r="52" spans="1:10" x14ac:dyDescent="0.25">
      <c r="A52" s="12" t="s">
        <v>48</v>
      </c>
      <c r="B52" s="4">
        <v>2306</v>
      </c>
      <c r="C52" s="4">
        <v>3</v>
      </c>
      <c r="D52" s="4">
        <f t="shared" si="1"/>
        <v>2309</v>
      </c>
      <c r="E52" s="4">
        <v>2598</v>
      </c>
      <c r="F52" s="4">
        <v>12</v>
      </c>
      <c r="G52" s="4">
        <f t="shared" si="2"/>
        <v>2610</v>
      </c>
      <c r="H52" s="6">
        <f t="shared" si="4"/>
        <v>12.66261925411969</v>
      </c>
      <c r="I52" s="6">
        <f t="shared" si="4"/>
        <v>300</v>
      </c>
      <c r="J52" s="7">
        <f t="shared" si="5"/>
        <v>13.035946297098311</v>
      </c>
    </row>
    <row r="53" spans="1:10" x14ac:dyDescent="0.25">
      <c r="A53" s="8" t="s">
        <v>49</v>
      </c>
      <c r="B53" s="9">
        <v>18393</v>
      </c>
      <c r="C53" s="9">
        <v>835</v>
      </c>
      <c r="D53" s="9">
        <f t="shared" si="1"/>
        <v>19228</v>
      </c>
      <c r="E53" s="9">
        <v>24905</v>
      </c>
      <c r="F53" s="9">
        <v>2005</v>
      </c>
      <c r="G53" s="9">
        <f t="shared" si="2"/>
        <v>26910</v>
      </c>
      <c r="H53" s="10">
        <f t="shared" si="4"/>
        <v>35.404773555156851</v>
      </c>
      <c r="I53" s="10">
        <f t="shared" si="4"/>
        <v>140.1197604790419</v>
      </c>
      <c r="J53" s="11">
        <f t="shared" si="5"/>
        <v>39.952153110047846</v>
      </c>
    </row>
    <row r="54" spans="1:10" x14ac:dyDescent="0.25">
      <c r="A54" s="12" t="s">
        <v>50</v>
      </c>
      <c r="B54" s="4">
        <v>899</v>
      </c>
      <c r="C54" s="4"/>
      <c r="D54" s="4">
        <f t="shared" si="1"/>
        <v>899</v>
      </c>
      <c r="E54" s="4">
        <v>1177</v>
      </c>
      <c r="F54" s="4"/>
      <c r="G54" s="4">
        <f t="shared" si="2"/>
        <v>1177</v>
      </c>
      <c r="H54" s="6">
        <f t="shared" si="4"/>
        <v>30.923248053392662</v>
      </c>
      <c r="I54" s="6"/>
      <c r="J54" s="7">
        <f t="shared" si="5"/>
        <v>30.923248053392662</v>
      </c>
    </row>
    <row r="55" spans="1:10" x14ac:dyDescent="0.25">
      <c r="A55" s="8" t="s">
        <v>51</v>
      </c>
      <c r="B55" s="9">
        <v>2214</v>
      </c>
      <c r="C55" s="9">
        <v>4</v>
      </c>
      <c r="D55" s="9">
        <f t="shared" si="1"/>
        <v>2218</v>
      </c>
      <c r="E55" s="9">
        <v>1793</v>
      </c>
      <c r="F55" s="9">
        <v>7</v>
      </c>
      <c r="G55" s="9">
        <f t="shared" si="2"/>
        <v>1800</v>
      </c>
      <c r="H55" s="10">
        <f t="shared" si="4"/>
        <v>-19.015356820234867</v>
      </c>
      <c r="I55" s="10">
        <f t="shared" si="4"/>
        <v>75</v>
      </c>
      <c r="J55" s="11">
        <f t="shared" si="5"/>
        <v>-18.845807033363389</v>
      </c>
    </row>
    <row r="56" spans="1:10" x14ac:dyDescent="0.25">
      <c r="A56" s="12" t="s">
        <v>52</v>
      </c>
      <c r="B56" s="4">
        <v>9305</v>
      </c>
      <c r="C56" s="4">
        <v>81</v>
      </c>
      <c r="D56" s="4">
        <f t="shared" si="1"/>
        <v>9386</v>
      </c>
      <c r="E56" s="4">
        <v>11123</v>
      </c>
      <c r="F56" s="4">
        <v>135</v>
      </c>
      <c r="G56" s="4">
        <f t="shared" si="2"/>
        <v>11258</v>
      </c>
      <c r="H56" s="6">
        <f t="shared" si="4"/>
        <v>19.537882858678131</v>
      </c>
      <c r="I56" s="6">
        <f t="shared" si="4"/>
        <v>66.666666666666657</v>
      </c>
      <c r="J56" s="7">
        <f t="shared" si="5"/>
        <v>19.94459833795014</v>
      </c>
    </row>
    <row r="57" spans="1:10" x14ac:dyDescent="0.25">
      <c r="A57" s="8" t="s">
        <v>73</v>
      </c>
      <c r="B57" s="9">
        <v>819</v>
      </c>
      <c r="C57" s="9">
        <v>246</v>
      </c>
      <c r="D57" s="9">
        <f t="shared" si="1"/>
        <v>1065</v>
      </c>
      <c r="E57" s="9">
        <v>803</v>
      </c>
      <c r="F57" s="9">
        <v>211</v>
      </c>
      <c r="G57" s="9">
        <f t="shared" si="2"/>
        <v>1014</v>
      </c>
      <c r="H57" s="10">
        <f t="shared" si="4"/>
        <v>-1.9536019536019535</v>
      </c>
      <c r="I57" s="10">
        <f t="shared" si="4"/>
        <v>-14.227642276422763</v>
      </c>
      <c r="J57" s="11">
        <f t="shared" si="5"/>
        <v>-4.788732394366197</v>
      </c>
    </row>
    <row r="58" spans="1:10" x14ac:dyDescent="0.25">
      <c r="A58" s="12" t="s">
        <v>74</v>
      </c>
      <c r="B58" s="4">
        <v>185</v>
      </c>
      <c r="C58" s="4">
        <v>258</v>
      </c>
      <c r="D58" s="4">
        <f t="shared" si="1"/>
        <v>443</v>
      </c>
      <c r="E58" s="4">
        <v>178</v>
      </c>
      <c r="F58" s="4">
        <v>224</v>
      </c>
      <c r="G58" s="4">
        <f t="shared" si="2"/>
        <v>402</v>
      </c>
      <c r="H58" s="6">
        <f t="shared" si="4"/>
        <v>-3.7837837837837842</v>
      </c>
      <c r="I58" s="6">
        <f t="shared" si="4"/>
        <v>-13.178294573643413</v>
      </c>
      <c r="J58" s="7">
        <f t="shared" si="5"/>
        <v>-9.255079006772009</v>
      </c>
    </row>
    <row r="59" spans="1:10" x14ac:dyDescent="0.25">
      <c r="A59" s="14" t="s">
        <v>53</v>
      </c>
      <c r="B59" s="15">
        <f>B60-SUM(B5+B9+B19+B31+B57+B58)</f>
        <v>619643</v>
      </c>
      <c r="C59" s="15">
        <f t="shared" ref="C59:G59" si="6">C60-SUM(C5+C9+C19+C31+C57+C58)</f>
        <v>514832</v>
      </c>
      <c r="D59" s="15">
        <f t="shared" si="6"/>
        <v>1134475</v>
      </c>
      <c r="E59" s="15">
        <f t="shared" si="6"/>
        <v>671369</v>
      </c>
      <c r="F59" s="15">
        <f t="shared" si="6"/>
        <v>536284</v>
      </c>
      <c r="G59" s="15">
        <f t="shared" si="6"/>
        <v>1207653</v>
      </c>
      <c r="H59" s="16">
        <f>+((E59-B59)/B59)*100</f>
        <v>8.3477098910178924</v>
      </c>
      <c r="I59" s="16">
        <f t="shared" si="4"/>
        <v>4.1667961587469309</v>
      </c>
      <c r="J59" s="16">
        <f t="shared" si="4"/>
        <v>6.4503845391039913</v>
      </c>
    </row>
    <row r="60" spans="1:10" x14ac:dyDescent="0.25">
      <c r="A60" s="17" t="s">
        <v>54</v>
      </c>
      <c r="B60" s="18">
        <f>SUM(B4:B58)</f>
        <v>754259</v>
      </c>
      <c r="C60" s="18">
        <f t="shared" ref="C60:G60" si="7">SUM(C4:C58)</f>
        <v>591695</v>
      </c>
      <c r="D60" s="18">
        <f t="shared" si="7"/>
        <v>1345954</v>
      </c>
      <c r="E60" s="18">
        <f t="shared" si="7"/>
        <v>832958</v>
      </c>
      <c r="F60" s="18">
        <f t="shared" si="7"/>
        <v>623715</v>
      </c>
      <c r="G60" s="18">
        <f t="shared" si="7"/>
        <v>1456673</v>
      </c>
      <c r="H60" s="19">
        <f>+((E60-B60)/B60)*100</f>
        <v>10.433949081151169</v>
      </c>
      <c r="I60" s="19">
        <f t="shared" si="4"/>
        <v>5.4115718402217361</v>
      </c>
      <c r="J60" s="19">
        <f t="shared" si="4"/>
        <v>8.2260612175453254</v>
      </c>
    </row>
    <row r="61" spans="1:10" ht="15.75" thickBot="1" x14ac:dyDescent="0.3">
      <c r="A61" s="20" t="s">
        <v>55</v>
      </c>
      <c r="B61" s="60">
        <v>333017</v>
      </c>
      <c r="C61" s="60"/>
      <c r="D61" s="60"/>
      <c r="E61" s="60">
        <v>358285</v>
      </c>
      <c r="F61" s="60"/>
      <c r="G61" s="60"/>
      <c r="H61" s="61">
        <f>+((E61-B61)/B61)*100</f>
        <v>7.5876006330007169</v>
      </c>
      <c r="I61" s="61"/>
      <c r="J61" s="62"/>
    </row>
    <row r="62" spans="1:10" x14ac:dyDescent="0.25">
      <c r="A62" s="21" t="s">
        <v>56</v>
      </c>
      <c r="B62" s="22"/>
      <c r="C62" s="22"/>
      <c r="D62" s="22">
        <f>+D60+B61</f>
        <v>1678971</v>
      </c>
      <c r="E62" s="22"/>
      <c r="F62" s="22"/>
      <c r="G62" s="22">
        <f>+G60+E61</f>
        <v>1814958</v>
      </c>
      <c r="H62" s="23"/>
      <c r="I62" s="23"/>
      <c r="J62" s="23">
        <f>+((G62-D62)/D62)*100</f>
        <v>8.0994251836392657</v>
      </c>
    </row>
    <row r="63" spans="1:10" x14ac:dyDescent="0.25">
      <c r="A63" s="45"/>
      <c r="B63" s="46"/>
      <c r="C63" s="46"/>
      <c r="D63" s="46"/>
      <c r="E63" s="46"/>
      <c r="F63" s="46"/>
      <c r="G63" s="46"/>
      <c r="H63" s="46"/>
      <c r="I63" s="46"/>
      <c r="J63" s="47"/>
    </row>
    <row r="64" spans="1:10" ht="15.75" thickBot="1" x14ac:dyDescent="0.3">
      <c r="A64" s="48"/>
      <c r="B64" s="49"/>
      <c r="C64" s="49"/>
      <c r="D64" s="49"/>
      <c r="E64" s="49"/>
      <c r="F64" s="49"/>
      <c r="G64" s="49"/>
      <c r="H64" s="49"/>
      <c r="I64" s="49"/>
      <c r="J64" s="50"/>
    </row>
    <row r="65" spans="1:10" ht="48.75" customHeight="1" x14ac:dyDescent="0.25">
      <c r="A65" s="51" t="s">
        <v>57</v>
      </c>
      <c r="B65" s="51"/>
      <c r="C65" s="51"/>
      <c r="D65" s="51"/>
      <c r="E65" s="51"/>
      <c r="F65" s="51"/>
      <c r="G65" s="51"/>
      <c r="H65" s="51"/>
      <c r="I65" s="51"/>
      <c r="J65" s="51"/>
    </row>
  </sheetData>
  <mergeCells count="11">
    <mergeCell ref="A63:J63"/>
    <mergeCell ref="A64:J64"/>
    <mergeCell ref="A65:J65"/>
    <mergeCell ref="A1:J1"/>
    <mergeCell ref="A2:A3"/>
    <mergeCell ref="B2:D2"/>
    <mergeCell ref="E2:G2"/>
    <mergeCell ref="H2:J2"/>
    <mergeCell ref="B61:D61"/>
    <mergeCell ref="E61:G61"/>
    <mergeCell ref="H61:J61"/>
  </mergeCells>
  <pageMargins left="0.7" right="0.7" top="0.75" bottom="0.75" header="0.3" footer="0.3"/>
  <pageSetup paperSize="9" scale="56" orientation="portrait" verticalDpi="597" r:id="rId1"/>
  <ignoredErrors>
    <ignoredError sqref="E60 H60"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topLeftCell="A34" zoomScale="80" zoomScaleNormal="80" zoomScaleSheetLayoutView="80" workbookViewId="0">
      <selection activeCell="D55" sqref="D55"/>
    </sheetView>
  </sheetViews>
  <sheetFormatPr defaultRowHeight="15" x14ac:dyDescent="0.25"/>
  <cols>
    <col min="1" max="1" width="28.140625" customWidth="1"/>
    <col min="2" max="10" width="14.28515625" customWidth="1"/>
  </cols>
  <sheetData>
    <row r="1" spans="1:10" ht="26.25" customHeight="1" x14ac:dyDescent="0.25">
      <c r="A1" s="52" t="s">
        <v>58</v>
      </c>
      <c r="B1" s="53"/>
      <c r="C1" s="53"/>
      <c r="D1" s="53"/>
      <c r="E1" s="53"/>
      <c r="F1" s="53"/>
      <c r="G1" s="53"/>
      <c r="H1" s="53"/>
      <c r="I1" s="53"/>
      <c r="J1" s="54"/>
    </row>
    <row r="2" spans="1:10" ht="30" customHeight="1" x14ac:dyDescent="0.25">
      <c r="A2" s="55" t="s">
        <v>1</v>
      </c>
      <c r="B2" s="57" t="s">
        <v>68</v>
      </c>
      <c r="C2" s="57"/>
      <c r="D2" s="57"/>
      <c r="E2" s="57" t="s">
        <v>69</v>
      </c>
      <c r="F2" s="57"/>
      <c r="G2" s="57"/>
      <c r="H2" s="58" t="s">
        <v>2</v>
      </c>
      <c r="I2" s="58"/>
      <c r="J2" s="59"/>
    </row>
    <row r="3" spans="1:10" x14ac:dyDescent="0.25">
      <c r="A3" s="56"/>
      <c r="B3" s="1" t="s">
        <v>3</v>
      </c>
      <c r="C3" s="1" t="s">
        <v>4</v>
      </c>
      <c r="D3" s="1" t="s">
        <v>5</v>
      </c>
      <c r="E3" s="1" t="s">
        <v>3</v>
      </c>
      <c r="F3" s="1" t="s">
        <v>4</v>
      </c>
      <c r="G3" s="1" t="s">
        <v>5</v>
      </c>
      <c r="H3" s="1" t="s">
        <v>3</v>
      </c>
      <c r="I3" s="1" t="s">
        <v>4</v>
      </c>
      <c r="J3" s="2" t="s">
        <v>5</v>
      </c>
    </row>
    <row r="4" spans="1:10" x14ac:dyDescent="0.25">
      <c r="A4" s="3" t="s">
        <v>6</v>
      </c>
      <c r="B4" s="4">
        <v>18542295</v>
      </c>
      <c r="C4" s="4">
        <v>38152871</v>
      </c>
      <c r="D4" s="4">
        <f>+B4+C4</f>
        <v>56695166</v>
      </c>
      <c r="E4" s="4">
        <v>19333873</v>
      </c>
      <c r="F4" s="4">
        <v>41998251</v>
      </c>
      <c r="G4" s="4">
        <f>+E4+F4</f>
        <v>61332124</v>
      </c>
      <c r="H4" s="6">
        <f>+((E4-B4)/B4)*100</f>
        <v>4.2690400514067974</v>
      </c>
      <c r="I4" s="6">
        <f t="shared" ref="I4:J18" si="0">+((F4-C4)/C4)*100</f>
        <v>10.078874536073576</v>
      </c>
      <c r="J4" s="7">
        <f t="shared" si="0"/>
        <v>8.1787537230246397</v>
      </c>
    </row>
    <row r="5" spans="1:10" x14ac:dyDescent="0.25">
      <c r="A5" s="8" t="s">
        <v>70</v>
      </c>
      <c r="B5" s="9">
        <v>14955571</v>
      </c>
      <c r="C5" s="9">
        <v>8539075</v>
      </c>
      <c r="D5" s="9">
        <f t="shared" ref="D5:D58" si="1">+B5+C5</f>
        <v>23494646</v>
      </c>
      <c r="E5" s="9">
        <v>18525649</v>
      </c>
      <c r="F5" s="9">
        <v>9583089</v>
      </c>
      <c r="G5" s="9">
        <f t="shared" ref="G5:G58" si="2">+E5+F5</f>
        <v>28108738</v>
      </c>
      <c r="H5" s="10">
        <f t="shared" ref="H5:J20" si="3">+((E5-B5)/B5)*100</f>
        <v>23.871224976966776</v>
      </c>
      <c r="I5" s="10">
        <f t="shared" si="0"/>
        <v>12.226312568984346</v>
      </c>
      <c r="J5" s="11">
        <f t="shared" si="0"/>
        <v>19.638908370868833</v>
      </c>
    </row>
    <row r="6" spans="1:10" x14ac:dyDescent="0.25">
      <c r="A6" s="12" t="s">
        <v>7</v>
      </c>
      <c r="B6" s="4">
        <v>9591350</v>
      </c>
      <c r="C6" s="4">
        <v>1444256</v>
      </c>
      <c r="D6" s="4">
        <f t="shared" si="1"/>
        <v>11035606</v>
      </c>
      <c r="E6" s="4">
        <v>10562282</v>
      </c>
      <c r="F6" s="4">
        <v>1551157</v>
      </c>
      <c r="G6" s="4">
        <f t="shared" si="2"/>
        <v>12113439</v>
      </c>
      <c r="H6" s="6">
        <f t="shared" si="3"/>
        <v>10.122996241405016</v>
      </c>
      <c r="I6" s="6">
        <f t="shared" si="0"/>
        <v>7.4018041122903417</v>
      </c>
      <c r="J6" s="7">
        <f t="shared" si="0"/>
        <v>9.7668673564460349</v>
      </c>
    </row>
    <row r="7" spans="1:10" x14ac:dyDescent="0.25">
      <c r="A7" s="8" t="s">
        <v>8</v>
      </c>
      <c r="B7" s="9">
        <v>8390425</v>
      </c>
      <c r="C7" s="9">
        <v>2580238</v>
      </c>
      <c r="D7" s="9">
        <f t="shared" si="1"/>
        <v>10970663</v>
      </c>
      <c r="E7" s="9">
        <v>9545443</v>
      </c>
      <c r="F7" s="9">
        <v>2632657</v>
      </c>
      <c r="G7" s="9">
        <f t="shared" si="2"/>
        <v>12178100</v>
      </c>
      <c r="H7" s="10">
        <f t="shared" si="3"/>
        <v>13.765905779504614</v>
      </c>
      <c r="I7" s="10">
        <f t="shared" si="0"/>
        <v>2.0315567788707862</v>
      </c>
      <c r="J7" s="11">
        <f t="shared" si="0"/>
        <v>11.00605314373434</v>
      </c>
    </row>
    <row r="8" spans="1:10" x14ac:dyDescent="0.25">
      <c r="A8" s="12" t="s">
        <v>9</v>
      </c>
      <c r="B8" s="4">
        <v>6230885</v>
      </c>
      <c r="C8" s="4">
        <v>22072307</v>
      </c>
      <c r="D8" s="4">
        <f t="shared" si="1"/>
        <v>28303192</v>
      </c>
      <c r="E8" s="4">
        <v>6906364</v>
      </c>
      <c r="F8" s="4">
        <v>20863040</v>
      </c>
      <c r="G8" s="4">
        <f t="shared" si="2"/>
        <v>27769404</v>
      </c>
      <c r="H8" s="6">
        <f t="shared" si="3"/>
        <v>10.840819562550104</v>
      </c>
      <c r="I8" s="6">
        <f t="shared" si="0"/>
        <v>-5.4786615644662788</v>
      </c>
      <c r="J8" s="7">
        <f t="shared" si="0"/>
        <v>-1.8859639577048413</v>
      </c>
    </row>
    <row r="9" spans="1:10" x14ac:dyDescent="0.25">
      <c r="A9" s="8" t="s">
        <v>75</v>
      </c>
      <c r="B9" s="9">
        <v>319578</v>
      </c>
      <c r="C9" s="9">
        <v>405264</v>
      </c>
      <c r="D9" s="9">
        <f t="shared" si="1"/>
        <v>724842</v>
      </c>
      <c r="E9" s="9">
        <v>403792</v>
      </c>
      <c r="F9" s="9">
        <v>510225</v>
      </c>
      <c r="G9" s="9">
        <f t="shared" si="2"/>
        <v>914017</v>
      </c>
      <c r="H9" s="10">
        <f t="shared" si="3"/>
        <v>26.351626207060562</v>
      </c>
      <c r="I9" s="10">
        <f t="shared" si="0"/>
        <v>25.899413715503965</v>
      </c>
      <c r="J9" s="11">
        <f t="shared" si="0"/>
        <v>26.098791184837523</v>
      </c>
    </row>
    <row r="10" spans="1:10" x14ac:dyDescent="0.25">
      <c r="A10" s="12" t="s">
        <v>10</v>
      </c>
      <c r="B10" s="4">
        <v>1012396</v>
      </c>
      <c r="C10" s="4">
        <v>3297084</v>
      </c>
      <c r="D10" s="4">
        <f t="shared" si="1"/>
        <v>4309480</v>
      </c>
      <c r="E10" s="4">
        <v>1229318</v>
      </c>
      <c r="F10" s="4">
        <v>3152765</v>
      </c>
      <c r="G10" s="4">
        <f t="shared" si="2"/>
        <v>4382083</v>
      </c>
      <c r="H10" s="6">
        <f t="shared" si="3"/>
        <v>21.426595917012712</v>
      </c>
      <c r="I10" s="6">
        <f t="shared" si="0"/>
        <v>-4.3771708576426924</v>
      </c>
      <c r="J10" s="7">
        <f t="shared" si="0"/>
        <v>1.6847276237504292</v>
      </c>
    </row>
    <row r="11" spans="1:10" x14ac:dyDescent="0.25">
      <c r="A11" s="8" t="s">
        <v>11</v>
      </c>
      <c r="B11" s="9">
        <v>2011444</v>
      </c>
      <c r="C11" s="9">
        <v>1835103</v>
      </c>
      <c r="D11" s="9">
        <f t="shared" si="1"/>
        <v>3846547</v>
      </c>
      <c r="E11" s="9">
        <v>2309115</v>
      </c>
      <c r="F11" s="9">
        <v>1568758</v>
      </c>
      <c r="G11" s="9">
        <f t="shared" si="2"/>
        <v>3877873</v>
      </c>
      <c r="H11" s="10">
        <f t="shared" si="3"/>
        <v>14.798870860933738</v>
      </c>
      <c r="I11" s="10">
        <f t="shared" si="0"/>
        <v>-14.513899219825808</v>
      </c>
      <c r="J11" s="11">
        <f t="shared" si="0"/>
        <v>0.81439275277281153</v>
      </c>
    </row>
    <row r="12" spans="1:10" x14ac:dyDescent="0.25">
      <c r="A12" s="12" t="s">
        <v>12</v>
      </c>
      <c r="B12" s="4">
        <v>4057291</v>
      </c>
      <c r="C12" s="4">
        <v>630203</v>
      </c>
      <c r="D12" s="4">
        <f t="shared" si="1"/>
        <v>4687494</v>
      </c>
      <c r="E12" s="4">
        <v>4582185</v>
      </c>
      <c r="F12" s="4">
        <v>727521</v>
      </c>
      <c r="G12" s="4">
        <f t="shared" si="2"/>
        <v>5309706</v>
      </c>
      <c r="H12" s="6">
        <f t="shared" si="3"/>
        <v>12.937055784265905</v>
      </c>
      <c r="I12" s="6">
        <f t="shared" si="0"/>
        <v>15.442325726789621</v>
      </c>
      <c r="J12" s="7">
        <f t="shared" si="0"/>
        <v>13.273872990557429</v>
      </c>
    </row>
    <row r="13" spans="1:10" x14ac:dyDescent="0.25">
      <c r="A13" s="8" t="s">
        <v>13</v>
      </c>
      <c r="B13" s="9">
        <v>2668349</v>
      </c>
      <c r="C13" s="9">
        <v>109187</v>
      </c>
      <c r="D13" s="9">
        <f t="shared" si="1"/>
        <v>2777536</v>
      </c>
      <c r="E13" s="9">
        <v>3249120</v>
      </c>
      <c r="F13" s="9">
        <v>113679</v>
      </c>
      <c r="G13" s="9">
        <f t="shared" si="2"/>
        <v>3362799</v>
      </c>
      <c r="H13" s="10">
        <f t="shared" si="3"/>
        <v>21.765181391189834</v>
      </c>
      <c r="I13" s="10">
        <f t="shared" si="0"/>
        <v>4.1140428805627041</v>
      </c>
      <c r="J13" s="11">
        <f t="shared" si="0"/>
        <v>21.071302046130093</v>
      </c>
    </row>
    <row r="14" spans="1:10" x14ac:dyDescent="0.25">
      <c r="A14" s="12" t="s">
        <v>14</v>
      </c>
      <c r="B14" s="4">
        <v>962023</v>
      </c>
      <c r="C14" s="4">
        <v>14313</v>
      </c>
      <c r="D14" s="4">
        <f t="shared" si="1"/>
        <v>976336</v>
      </c>
      <c r="E14" s="4">
        <v>1069090</v>
      </c>
      <c r="F14" s="4">
        <v>12019</v>
      </c>
      <c r="G14" s="4">
        <f t="shared" si="2"/>
        <v>1081109</v>
      </c>
      <c r="H14" s="6">
        <f t="shared" si="3"/>
        <v>11.129359693063472</v>
      </c>
      <c r="I14" s="6">
        <f t="shared" si="0"/>
        <v>-16.027387689513031</v>
      </c>
      <c r="J14" s="7">
        <f t="shared" si="0"/>
        <v>10.731244161845922</v>
      </c>
    </row>
    <row r="15" spans="1:10" x14ac:dyDescent="0.25">
      <c r="A15" s="8" t="s">
        <v>15</v>
      </c>
      <c r="B15" s="9">
        <v>1889937</v>
      </c>
      <c r="C15" s="9">
        <v>192884</v>
      </c>
      <c r="D15" s="9">
        <f t="shared" si="1"/>
        <v>2082821</v>
      </c>
      <c r="E15" s="9">
        <v>2136123</v>
      </c>
      <c r="F15" s="9">
        <v>195104</v>
      </c>
      <c r="G15" s="9">
        <f t="shared" si="2"/>
        <v>2331227</v>
      </c>
      <c r="H15" s="10">
        <f t="shared" si="3"/>
        <v>13.026148490663974</v>
      </c>
      <c r="I15" s="10">
        <f t="shared" si="0"/>
        <v>1.1509508305510048</v>
      </c>
      <c r="J15" s="11">
        <f t="shared" si="0"/>
        <v>11.926420945438903</v>
      </c>
    </row>
    <row r="16" spans="1:10" x14ac:dyDescent="0.25">
      <c r="A16" s="12" t="s">
        <v>16</v>
      </c>
      <c r="B16" s="4">
        <v>159268</v>
      </c>
      <c r="C16" s="4"/>
      <c r="D16" s="4">
        <f t="shared" si="1"/>
        <v>159268</v>
      </c>
      <c r="E16" s="4">
        <v>191477</v>
      </c>
      <c r="F16" s="4">
        <v>153</v>
      </c>
      <c r="G16" s="4">
        <f t="shared" si="2"/>
        <v>191630</v>
      </c>
      <c r="H16" s="6">
        <f t="shared" si="3"/>
        <v>20.223145892457993</v>
      </c>
      <c r="I16" s="6"/>
      <c r="J16" s="7">
        <f t="shared" si="0"/>
        <v>20.319210387522919</v>
      </c>
    </row>
    <row r="17" spans="1:10" x14ac:dyDescent="0.25">
      <c r="A17" s="8" t="s">
        <v>17</v>
      </c>
      <c r="B17" s="9">
        <v>201140</v>
      </c>
      <c r="C17" s="9"/>
      <c r="D17" s="9">
        <f t="shared" si="1"/>
        <v>201140</v>
      </c>
      <c r="E17" s="9">
        <v>211723</v>
      </c>
      <c r="F17" s="9"/>
      <c r="G17" s="9">
        <f t="shared" si="2"/>
        <v>211723</v>
      </c>
      <c r="H17" s="10">
        <f t="shared" si="3"/>
        <v>5.2615093964402906</v>
      </c>
      <c r="I17" s="10"/>
      <c r="J17" s="11">
        <f t="shared" si="0"/>
        <v>5.2615093964402906</v>
      </c>
    </row>
    <row r="18" spans="1:10" x14ac:dyDescent="0.25">
      <c r="A18" s="12" t="s">
        <v>18</v>
      </c>
      <c r="B18" s="4">
        <v>135073</v>
      </c>
      <c r="C18" s="4">
        <v>2680</v>
      </c>
      <c r="D18" s="4">
        <f t="shared" si="1"/>
        <v>137753</v>
      </c>
      <c r="E18" s="4">
        <v>142378</v>
      </c>
      <c r="F18" s="4">
        <v>3830</v>
      </c>
      <c r="G18" s="4">
        <f t="shared" si="2"/>
        <v>146208</v>
      </c>
      <c r="H18" s="6">
        <f t="shared" si="3"/>
        <v>5.4081866842374122</v>
      </c>
      <c r="I18" s="6">
        <f t="shared" si="3"/>
        <v>42.910447761194028</v>
      </c>
      <c r="J18" s="7">
        <f t="shared" si="0"/>
        <v>6.1377973619449309</v>
      </c>
    </row>
    <row r="19" spans="1:10" x14ac:dyDescent="0.25">
      <c r="A19" s="8" t="s">
        <v>71</v>
      </c>
      <c r="B19" s="9"/>
      <c r="C19" s="9"/>
      <c r="D19" s="9"/>
      <c r="E19" s="9"/>
      <c r="F19" s="9"/>
      <c r="G19" s="9"/>
      <c r="H19" s="10"/>
      <c r="I19" s="10"/>
      <c r="J19" s="11"/>
    </row>
    <row r="20" spans="1:10" x14ac:dyDescent="0.25">
      <c r="A20" s="12" t="s">
        <v>19</v>
      </c>
      <c r="B20" s="4">
        <v>199280</v>
      </c>
      <c r="C20" s="4">
        <v>7108</v>
      </c>
      <c r="D20" s="4">
        <f t="shared" si="1"/>
        <v>206388</v>
      </c>
      <c r="E20" s="4">
        <v>311785</v>
      </c>
      <c r="F20" s="4">
        <v>9735</v>
      </c>
      <c r="G20" s="4">
        <f t="shared" si="2"/>
        <v>321520</v>
      </c>
      <c r="H20" s="6">
        <f t="shared" si="3"/>
        <v>56.455740666399038</v>
      </c>
      <c r="I20" s="6">
        <f t="shared" si="3"/>
        <v>36.95835678109173</v>
      </c>
      <c r="J20" s="7">
        <f t="shared" si="3"/>
        <v>55.784251022346268</v>
      </c>
    </row>
    <row r="21" spans="1:10" x14ac:dyDescent="0.25">
      <c r="A21" s="8" t="s">
        <v>20</v>
      </c>
      <c r="B21" s="9">
        <v>534</v>
      </c>
      <c r="C21" s="9"/>
      <c r="D21" s="9">
        <f t="shared" si="1"/>
        <v>534</v>
      </c>
      <c r="E21" s="9">
        <v>286</v>
      </c>
      <c r="F21" s="9"/>
      <c r="G21" s="9">
        <f t="shared" si="2"/>
        <v>286</v>
      </c>
      <c r="H21" s="10">
        <f t="shared" ref="H21:J60" si="4">+((E21-B21)/B21)*100</f>
        <v>-46.441947565543074</v>
      </c>
      <c r="I21" s="10"/>
      <c r="J21" s="11">
        <f t="shared" ref="J21:J58" si="5">+((G21-D21)/D21)*100</f>
        <v>-46.441947565543074</v>
      </c>
    </row>
    <row r="22" spans="1:10" x14ac:dyDescent="0.25">
      <c r="A22" s="12" t="s">
        <v>21</v>
      </c>
      <c r="B22" s="4">
        <v>434511</v>
      </c>
      <c r="C22" s="4">
        <v>338</v>
      </c>
      <c r="D22" s="4">
        <f t="shared" si="1"/>
        <v>434849</v>
      </c>
      <c r="E22" s="4">
        <v>197083</v>
      </c>
      <c r="F22" s="4">
        <v>350</v>
      </c>
      <c r="G22" s="4">
        <f t="shared" si="2"/>
        <v>197433</v>
      </c>
      <c r="H22" s="6">
        <f t="shared" si="4"/>
        <v>-54.642575216737896</v>
      </c>
      <c r="I22" s="6">
        <f t="shared" si="4"/>
        <v>3.5502958579881656</v>
      </c>
      <c r="J22" s="7">
        <f t="shared" si="5"/>
        <v>-54.59734298572608</v>
      </c>
    </row>
    <row r="23" spans="1:10" x14ac:dyDescent="0.25">
      <c r="A23" s="8" t="s">
        <v>22</v>
      </c>
      <c r="B23" s="9">
        <v>123782</v>
      </c>
      <c r="C23" s="9"/>
      <c r="D23" s="9">
        <f t="shared" si="1"/>
        <v>123782</v>
      </c>
      <c r="E23" s="9">
        <v>135864</v>
      </c>
      <c r="F23" s="9"/>
      <c r="G23" s="9">
        <f t="shared" si="2"/>
        <v>135864</v>
      </c>
      <c r="H23" s="10">
        <f t="shared" si="4"/>
        <v>9.7607083420852803</v>
      </c>
      <c r="I23" s="10"/>
      <c r="J23" s="11">
        <f t="shared" si="5"/>
        <v>9.7607083420852803</v>
      </c>
    </row>
    <row r="24" spans="1:10" x14ac:dyDescent="0.25">
      <c r="A24" s="12" t="s">
        <v>23</v>
      </c>
      <c r="B24" s="4">
        <v>43494</v>
      </c>
      <c r="C24" s="4">
        <v>30614</v>
      </c>
      <c r="D24" s="4">
        <f t="shared" si="1"/>
        <v>74108</v>
      </c>
      <c r="E24" s="4">
        <v>158957</v>
      </c>
      <c r="F24" s="4">
        <v>28560</v>
      </c>
      <c r="G24" s="4">
        <f t="shared" si="2"/>
        <v>187517</v>
      </c>
      <c r="H24" s="6">
        <f t="shared" si="4"/>
        <v>265.46880029429343</v>
      </c>
      <c r="I24" s="6">
        <f t="shared" si="4"/>
        <v>-6.70934866400993</v>
      </c>
      <c r="J24" s="7">
        <f t="shared" si="5"/>
        <v>153.0320613159173</v>
      </c>
    </row>
    <row r="25" spans="1:10" x14ac:dyDescent="0.25">
      <c r="A25" s="8" t="s">
        <v>24</v>
      </c>
      <c r="B25" s="9">
        <v>43446</v>
      </c>
      <c r="C25" s="9">
        <v>359</v>
      </c>
      <c r="D25" s="9">
        <f t="shared" si="1"/>
        <v>43805</v>
      </c>
      <c r="E25" s="9">
        <v>167628</v>
      </c>
      <c r="F25" s="9">
        <v>489</v>
      </c>
      <c r="G25" s="9">
        <f t="shared" si="2"/>
        <v>168117</v>
      </c>
      <c r="H25" s="10">
        <f t="shared" si="4"/>
        <v>285.83068636928601</v>
      </c>
      <c r="I25" s="10">
        <f t="shared" si="4"/>
        <v>36.211699164345404</v>
      </c>
      <c r="J25" s="11">
        <f t="shared" si="5"/>
        <v>283.78495605524483</v>
      </c>
    </row>
    <row r="26" spans="1:10" x14ac:dyDescent="0.25">
      <c r="A26" s="12" t="s">
        <v>25</v>
      </c>
      <c r="B26" s="4"/>
      <c r="C26" s="4"/>
      <c r="D26" s="4"/>
      <c r="E26" s="4"/>
      <c r="F26" s="4"/>
      <c r="G26" s="4"/>
      <c r="H26" s="6"/>
      <c r="I26" s="6"/>
      <c r="J26" s="7"/>
    </row>
    <row r="27" spans="1:10" x14ac:dyDescent="0.25">
      <c r="A27" s="8" t="s">
        <v>26</v>
      </c>
      <c r="B27" s="9">
        <v>399079</v>
      </c>
      <c r="C27" s="9">
        <v>5261</v>
      </c>
      <c r="D27" s="9">
        <f t="shared" si="1"/>
        <v>404340</v>
      </c>
      <c r="E27" s="9">
        <v>506882</v>
      </c>
      <c r="F27" s="9">
        <v>7577</v>
      </c>
      <c r="G27" s="9">
        <f t="shared" si="2"/>
        <v>514459</v>
      </c>
      <c r="H27" s="10">
        <f t="shared" si="4"/>
        <v>27.012947311184</v>
      </c>
      <c r="I27" s="10">
        <f t="shared" si="4"/>
        <v>44.022049040106445</v>
      </c>
      <c r="J27" s="11">
        <f t="shared" si="5"/>
        <v>27.234258297472426</v>
      </c>
    </row>
    <row r="28" spans="1:10" x14ac:dyDescent="0.25">
      <c r="A28" s="12" t="s">
        <v>27</v>
      </c>
      <c r="B28" s="4">
        <v>1796067</v>
      </c>
      <c r="C28" s="4">
        <v>16141</v>
      </c>
      <c r="D28" s="4">
        <f t="shared" si="1"/>
        <v>1812208</v>
      </c>
      <c r="E28" s="4">
        <v>2085114</v>
      </c>
      <c r="F28" s="4">
        <v>15087</v>
      </c>
      <c r="G28" s="4">
        <f t="shared" si="2"/>
        <v>2100201</v>
      </c>
      <c r="H28" s="6">
        <f t="shared" si="4"/>
        <v>16.093330594014589</v>
      </c>
      <c r="I28" s="6">
        <f t="shared" si="4"/>
        <v>-6.5299547735580195</v>
      </c>
      <c r="J28" s="7">
        <f t="shared" si="5"/>
        <v>15.891829193999808</v>
      </c>
    </row>
    <row r="29" spans="1:10" x14ac:dyDescent="0.25">
      <c r="A29" s="8" t="s">
        <v>28</v>
      </c>
      <c r="B29" s="9">
        <v>859823</v>
      </c>
      <c r="C29" s="9">
        <v>35379</v>
      </c>
      <c r="D29" s="9">
        <f t="shared" si="1"/>
        <v>895202</v>
      </c>
      <c r="E29" s="9">
        <v>929329</v>
      </c>
      <c r="F29" s="9">
        <v>28840</v>
      </c>
      <c r="G29" s="9">
        <f t="shared" si="2"/>
        <v>958169</v>
      </c>
      <c r="H29" s="10">
        <f t="shared" si="4"/>
        <v>8.0837567731963436</v>
      </c>
      <c r="I29" s="10">
        <f t="shared" si="4"/>
        <v>-18.482715735323215</v>
      </c>
      <c r="J29" s="11">
        <f t="shared" si="5"/>
        <v>7.0338314704390736</v>
      </c>
    </row>
    <row r="30" spans="1:10" x14ac:dyDescent="0.25">
      <c r="A30" s="12" t="s">
        <v>29</v>
      </c>
      <c r="B30" s="4">
        <v>294055</v>
      </c>
      <c r="C30" s="4">
        <v>1237</v>
      </c>
      <c r="D30" s="4">
        <f t="shared" si="1"/>
        <v>295292</v>
      </c>
      <c r="E30" s="4">
        <v>295246</v>
      </c>
      <c r="F30" s="4">
        <v>594</v>
      </c>
      <c r="G30" s="4">
        <f t="shared" si="2"/>
        <v>295840</v>
      </c>
      <c r="H30" s="5">
        <f t="shared" si="4"/>
        <v>0.40502627059563689</v>
      </c>
      <c r="I30" s="6">
        <f t="shared" si="4"/>
        <v>-51.980598221503641</v>
      </c>
      <c r="J30" s="25">
        <f t="shared" si="5"/>
        <v>0.18557902008859026</v>
      </c>
    </row>
    <row r="31" spans="1:10" x14ac:dyDescent="0.25">
      <c r="A31" s="8" t="s">
        <v>72</v>
      </c>
      <c r="B31" s="9">
        <v>2459</v>
      </c>
      <c r="C31" s="9">
        <v>43413</v>
      </c>
      <c r="D31" s="9">
        <f t="shared" si="1"/>
        <v>45872</v>
      </c>
      <c r="E31" s="9">
        <v>2389</v>
      </c>
      <c r="F31" s="9">
        <v>49536</v>
      </c>
      <c r="G31" s="9">
        <f t="shared" si="2"/>
        <v>51925</v>
      </c>
      <c r="H31" s="10">
        <f t="shared" si="4"/>
        <v>-2.8466856445709636</v>
      </c>
      <c r="I31" s="10">
        <f t="shared" si="4"/>
        <v>14.104070209384286</v>
      </c>
      <c r="J31" s="11">
        <f t="shared" si="5"/>
        <v>13.19541332403209</v>
      </c>
    </row>
    <row r="32" spans="1:10" x14ac:dyDescent="0.25">
      <c r="A32" s="12" t="s">
        <v>67</v>
      </c>
      <c r="B32" s="4"/>
      <c r="C32" s="4"/>
      <c r="D32" s="4"/>
      <c r="E32" s="4">
        <v>20876</v>
      </c>
      <c r="F32" s="4"/>
      <c r="G32" s="4">
        <f>+E32+F32</f>
        <v>20876</v>
      </c>
      <c r="H32" s="6"/>
      <c r="I32" s="6"/>
      <c r="J32" s="7"/>
    </row>
    <row r="33" spans="1:10" x14ac:dyDescent="0.25">
      <c r="A33" s="8" t="s">
        <v>66</v>
      </c>
      <c r="B33" s="9">
        <v>820665</v>
      </c>
      <c r="C33" s="9">
        <v>293264</v>
      </c>
      <c r="D33" s="9">
        <f t="shared" si="1"/>
        <v>1113929</v>
      </c>
      <c r="E33" s="9">
        <v>889808</v>
      </c>
      <c r="F33" s="9">
        <v>281943</v>
      </c>
      <c r="G33" s="9">
        <f t="shared" si="2"/>
        <v>1171751</v>
      </c>
      <c r="H33" s="10">
        <f t="shared" si="4"/>
        <v>8.4252405061748714</v>
      </c>
      <c r="I33" s="10">
        <f t="shared" si="4"/>
        <v>-3.8603442631894809</v>
      </c>
      <c r="J33" s="11">
        <f t="shared" si="5"/>
        <v>5.1908155726262626</v>
      </c>
    </row>
    <row r="34" spans="1:10" x14ac:dyDescent="0.25">
      <c r="A34" s="12" t="s">
        <v>30</v>
      </c>
      <c r="B34" s="4">
        <v>198270</v>
      </c>
      <c r="C34" s="4"/>
      <c r="D34" s="4">
        <f t="shared" si="1"/>
        <v>198270</v>
      </c>
      <c r="E34" s="4">
        <v>212104</v>
      </c>
      <c r="F34" s="4"/>
      <c r="G34" s="4">
        <f t="shared" si="2"/>
        <v>212104</v>
      </c>
      <c r="H34" s="6">
        <f t="shared" si="4"/>
        <v>6.9773541130781256</v>
      </c>
      <c r="I34" s="6"/>
      <c r="J34" s="7">
        <f t="shared" si="5"/>
        <v>6.9773541130781256</v>
      </c>
    </row>
    <row r="35" spans="1:10" x14ac:dyDescent="0.25">
      <c r="A35" s="8" t="s">
        <v>31</v>
      </c>
      <c r="B35" s="9">
        <v>63030</v>
      </c>
      <c r="C35" s="9">
        <v>121899</v>
      </c>
      <c r="D35" s="9">
        <f t="shared" si="1"/>
        <v>184929</v>
      </c>
      <c r="E35" s="9">
        <v>77139</v>
      </c>
      <c r="F35" s="9">
        <v>164228</v>
      </c>
      <c r="G35" s="9">
        <f t="shared" si="2"/>
        <v>241367</v>
      </c>
      <c r="H35" s="10">
        <f t="shared" si="4"/>
        <v>22.384578772013327</v>
      </c>
      <c r="I35" s="10">
        <f t="shared" si="4"/>
        <v>34.724649094742368</v>
      </c>
      <c r="J35" s="11">
        <f t="shared" si="5"/>
        <v>30.518739624396389</v>
      </c>
    </row>
    <row r="36" spans="1:10" x14ac:dyDescent="0.25">
      <c r="A36" s="12" t="s">
        <v>32</v>
      </c>
      <c r="B36" s="4">
        <v>187268</v>
      </c>
      <c r="C36" s="4"/>
      <c r="D36" s="4">
        <f t="shared" si="1"/>
        <v>187268</v>
      </c>
      <c r="E36" s="4">
        <v>228768</v>
      </c>
      <c r="F36" s="4"/>
      <c r="G36" s="4">
        <f t="shared" si="2"/>
        <v>228768</v>
      </c>
      <c r="H36" s="6">
        <f t="shared" si="4"/>
        <v>22.160753572420276</v>
      </c>
      <c r="I36" s="6"/>
      <c r="J36" s="7">
        <f t="shared" si="5"/>
        <v>22.160753572420276</v>
      </c>
    </row>
    <row r="37" spans="1:10" x14ac:dyDescent="0.25">
      <c r="A37" s="8" t="s">
        <v>33</v>
      </c>
      <c r="B37" s="9">
        <v>388431</v>
      </c>
      <c r="C37" s="9">
        <v>482</v>
      </c>
      <c r="D37" s="9">
        <f t="shared" si="1"/>
        <v>388913</v>
      </c>
      <c r="E37" s="9">
        <v>428061</v>
      </c>
      <c r="F37" s="9"/>
      <c r="G37" s="9">
        <f t="shared" si="2"/>
        <v>428061</v>
      </c>
      <c r="H37" s="10">
        <f t="shared" si="4"/>
        <v>10.202584242761263</v>
      </c>
      <c r="I37" s="10">
        <f t="shared" si="4"/>
        <v>-100</v>
      </c>
      <c r="J37" s="11">
        <f t="shared" si="5"/>
        <v>10.066004479150864</v>
      </c>
    </row>
    <row r="38" spans="1:10" x14ac:dyDescent="0.25">
      <c r="A38" s="12" t="s">
        <v>34</v>
      </c>
      <c r="B38" s="4">
        <v>67362</v>
      </c>
      <c r="C38" s="4"/>
      <c r="D38" s="4">
        <f t="shared" si="1"/>
        <v>67362</v>
      </c>
      <c r="E38" s="4">
        <v>82960</v>
      </c>
      <c r="F38" s="4"/>
      <c r="G38" s="4">
        <f t="shared" si="2"/>
        <v>82960</v>
      </c>
      <c r="H38" s="6">
        <f t="shared" si="4"/>
        <v>23.155488257474541</v>
      </c>
      <c r="I38" s="6"/>
      <c r="J38" s="7">
        <f t="shared" si="5"/>
        <v>23.155488257474541</v>
      </c>
    </row>
    <row r="39" spans="1:10" x14ac:dyDescent="0.25">
      <c r="A39" s="8" t="s">
        <v>35</v>
      </c>
      <c r="B39" s="9">
        <v>1501520</v>
      </c>
      <c r="C39" s="9">
        <v>224326</v>
      </c>
      <c r="D39" s="9">
        <f t="shared" si="1"/>
        <v>1725846</v>
      </c>
      <c r="E39" s="9">
        <v>1756787</v>
      </c>
      <c r="F39" s="9">
        <v>215361</v>
      </c>
      <c r="G39" s="9">
        <f t="shared" si="2"/>
        <v>1972148</v>
      </c>
      <c r="H39" s="10">
        <f t="shared" si="4"/>
        <v>17.000572752943686</v>
      </c>
      <c r="I39" s="10">
        <f t="shared" si="4"/>
        <v>-3.9964159303870259</v>
      </c>
      <c r="J39" s="11">
        <f t="shared" si="5"/>
        <v>14.271377631607917</v>
      </c>
    </row>
    <row r="40" spans="1:10" x14ac:dyDescent="0.25">
      <c r="A40" s="12" t="s">
        <v>36</v>
      </c>
      <c r="B40" s="4">
        <v>11841</v>
      </c>
      <c r="C40" s="4"/>
      <c r="D40" s="4">
        <f t="shared" si="1"/>
        <v>11841</v>
      </c>
      <c r="E40" s="4">
        <v>41625</v>
      </c>
      <c r="F40" s="4">
        <v>103</v>
      </c>
      <c r="G40" s="4">
        <f t="shared" si="2"/>
        <v>41728</v>
      </c>
      <c r="H40" s="6">
        <f t="shared" si="4"/>
        <v>251.53280972890801</v>
      </c>
      <c r="I40" s="6"/>
      <c r="J40" s="7">
        <f t="shared" si="5"/>
        <v>252.40266869352251</v>
      </c>
    </row>
    <row r="41" spans="1:10" x14ac:dyDescent="0.25">
      <c r="A41" s="8" t="s">
        <v>37</v>
      </c>
      <c r="B41" s="9">
        <v>906530</v>
      </c>
      <c r="C41" s="9">
        <v>82868</v>
      </c>
      <c r="D41" s="9">
        <f t="shared" si="1"/>
        <v>989398</v>
      </c>
      <c r="E41" s="9">
        <v>977369</v>
      </c>
      <c r="F41" s="9">
        <v>92274</v>
      </c>
      <c r="G41" s="9">
        <f t="shared" si="2"/>
        <v>1069643</v>
      </c>
      <c r="H41" s="10">
        <f t="shared" si="4"/>
        <v>7.814302891244636</v>
      </c>
      <c r="I41" s="10">
        <f t="shared" si="4"/>
        <v>11.350581647921997</v>
      </c>
      <c r="J41" s="11">
        <f t="shared" si="5"/>
        <v>8.1104873872799423</v>
      </c>
    </row>
    <row r="42" spans="1:10" x14ac:dyDescent="0.25">
      <c r="A42" s="12" t="s">
        <v>38</v>
      </c>
      <c r="B42" s="4">
        <v>637590</v>
      </c>
      <c r="C42" s="4">
        <v>10363</v>
      </c>
      <c r="D42" s="4">
        <f t="shared" si="1"/>
        <v>647953</v>
      </c>
      <c r="E42" s="4">
        <v>756728</v>
      </c>
      <c r="F42" s="4">
        <v>10725</v>
      </c>
      <c r="G42" s="4">
        <f t="shared" si="2"/>
        <v>767453</v>
      </c>
      <c r="H42" s="6">
        <f t="shared" si="4"/>
        <v>18.685675747737573</v>
      </c>
      <c r="I42" s="6">
        <f t="shared" si="4"/>
        <v>3.4931969506899545</v>
      </c>
      <c r="J42" s="7">
        <f t="shared" si="5"/>
        <v>18.442695689347836</v>
      </c>
    </row>
    <row r="43" spans="1:10" x14ac:dyDescent="0.25">
      <c r="A43" s="8" t="s">
        <v>39</v>
      </c>
      <c r="B43" s="9">
        <v>469935</v>
      </c>
      <c r="C43" s="9"/>
      <c r="D43" s="9">
        <f t="shared" si="1"/>
        <v>469935</v>
      </c>
      <c r="E43" s="9">
        <v>568348</v>
      </c>
      <c r="F43" s="9">
        <v>362</v>
      </c>
      <c r="G43" s="9">
        <f t="shared" si="2"/>
        <v>568710</v>
      </c>
      <c r="H43" s="10">
        <f t="shared" si="4"/>
        <v>20.941832381073976</v>
      </c>
      <c r="I43" s="10"/>
      <c r="J43" s="11">
        <f t="shared" si="5"/>
        <v>21.018864311021737</v>
      </c>
    </row>
    <row r="44" spans="1:10" x14ac:dyDescent="0.25">
      <c r="A44" s="12" t="s">
        <v>40</v>
      </c>
      <c r="B44" s="4">
        <v>313656</v>
      </c>
      <c r="C44" s="4">
        <v>1213</v>
      </c>
      <c r="D44" s="4">
        <f t="shared" si="1"/>
        <v>314869</v>
      </c>
      <c r="E44" s="4">
        <v>340703</v>
      </c>
      <c r="F44" s="4">
        <v>1163</v>
      </c>
      <c r="G44" s="4">
        <f t="shared" si="2"/>
        <v>341866</v>
      </c>
      <c r="H44" s="6">
        <f t="shared" si="4"/>
        <v>8.6231412757925874</v>
      </c>
      <c r="I44" s="6">
        <f t="shared" si="4"/>
        <v>-4.1220115416323164</v>
      </c>
      <c r="J44" s="7">
        <f t="shared" si="5"/>
        <v>8.5740419031406709</v>
      </c>
    </row>
    <row r="45" spans="1:10" x14ac:dyDescent="0.25">
      <c r="A45" s="8" t="s">
        <v>41</v>
      </c>
      <c r="B45" s="9">
        <v>296036</v>
      </c>
      <c r="C45" s="9">
        <v>1496</v>
      </c>
      <c r="D45" s="9">
        <f t="shared" si="1"/>
        <v>297532</v>
      </c>
      <c r="E45" s="9">
        <v>359106</v>
      </c>
      <c r="F45" s="9">
        <v>3549</v>
      </c>
      <c r="G45" s="9">
        <f t="shared" si="2"/>
        <v>362655</v>
      </c>
      <c r="H45" s="10">
        <f t="shared" si="4"/>
        <v>21.304841303084761</v>
      </c>
      <c r="I45" s="10">
        <f t="shared" si="4"/>
        <v>137.2326203208556</v>
      </c>
      <c r="J45" s="11">
        <f t="shared" si="5"/>
        <v>21.887729723189437</v>
      </c>
    </row>
    <row r="46" spans="1:10" x14ac:dyDescent="0.25">
      <c r="A46" s="12" t="s">
        <v>42</v>
      </c>
      <c r="B46" s="4"/>
      <c r="C46" s="4"/>
      <c r="D46" s="4"/>
      <c r="E46" s="4">
        <v>221372</v>
      </c>
      <c r="F46" s="4">
        <v>1564</v>
      </c>
      <c r="G46" s="4">
        <f>+E46+F46</f>
        <v>222936</v>
      </c>
      <c r="H46" s="6"/>
      <c r="I46" s="6"/>
      <c r="J46" s="7"/>
    </row>
    <row r="47" spans="1:10" x14ac:dyDescent="0.25">
      <c r="A47" s="8" t="s">
        <v>43</v>
      </c>
      <c r="B47" s="9">
        <v>1445872</v>
      </c>
      <c r="C47" s="9">
        <v>76186</v>
      </c>
      <c r="D47" s="9">
        <f t="shared" si="1"/>
        <v>1522058</v>
      </c>
      <c r="E47" s="9">
        <v>1639226</v>
      </c>
      <c r="F47" s="9">
        <v>74021</v>
      </c>
      <c r="G47" s="9">
        <f t="shared" si="2"/>
        <v>1713247</v>
      </c>
      <c r="H47" s="10">
        <f t="shared" si="4"/>
        <v>13.372829683402127</v>
      </c>
      <c r="I47" s="10">
        <f t="shared" si="4"/>
        <v>-2.8417294516052816</v>
      </c>
      <c r="J47" s="11">
        <f t="shared" si="5"/>
        <v>12.561216458242722</v>
      </c>
    </row>
    <row r="48" spans="1:10" x14ac:dyDescent="0.25">
      <c r="A48" s="12" t="s">
        <v>44</v>
      </c>
      <c r="B48" s="4">
        <v>19526</v>
      </c>
      <c r="C48" s="4"/>
      <c r="D48" s="4">
        <f t="shared" si="1"/>
        <v>19526</v>
      </c>
      <c r="E48" s="4">
        <v>66753</v>
      </c>
      <c r="F48" s="4"/>
      <c r="G48" s="4">
        <f t="shared" si="2"/>
        <v>66753</v>
      </c>
      <c r="H48" s="6">
        <f t="shared" si="4"/>
        <v>241.86725391785311</v>
      </c>
      <c r="I48" s="6"/>
      <c r="J48" s="7">
        <f t="shared" si="5"/>
        <v>241.86725391785311</v>
      </c>
    </row>
    <row r="49" spans="1:10" x14ac:dyDescent="0.25">
      <c r="A49" s="8" t="s">
        <v>45</v>
      </c>
      <c r="B49" s="9">
        <v>81497</v>
      </c>
      <c r="C49" s="9"/>
      <c r="D49" s="9">
        <f t="shared" si="1"/>
        <v>81497</v>
      </c>
      <c r="E49" s="9">
        <v>91894</v>
      </c>
      <c r="F49" s="9">
        <v>517</v>
      </c>
      <c r="G49" s="9">
        <f t="shared" si="2"/>
        <v>92411</v>
      </c>
      <c r="H49" s="10">
        <f t="shared" si="4"/>
        <v>12.757524816864423</v>
      </c>
      <c r="I49" s="10"/>
      <c r="J49" s="11">
        <f t="shared" si="5"/>
        <v>13.391903996466128</v>
      </c>
    </row>
    <row r="50" spans="1:10" x14ac:dyDescent="0.25">
      <c r="A50" s="12" t="s">
        <v>46</v>
      </c>
      <c r="B50" s="4">
        <v>415451</v>
      </c>
      <c r="C50" s="4">
        <v>7105</v>
      </c>
      <c r="D50" s="4">
        <f t="shared" si="1"/>
        <v>422556</v>
      </c>
      <c r="E50" s="4">
        <v>524666</v>
      </c>
      <c r="F50" s="4">
        <v>6275</v>
      </c>
      <c r="G50" s="4">
        <f t="shared" si="2"/>
        <v>530941</v>
      </c>
      <c r="H50" s="6">
        <f t="shared" si="4"/>
        <v>26.288298740405008</v>
      </c>
      <c r="I50" s="6">
        <f t="shared" si="4"/>
        <v>-11.681914144968331</v>
      </c>
      <c r="J50" s="7">
        <f t="shared" si="5"/>
        <v>25.649854693815733</v>
      </c>
    </row>
    <row r="51" spans="1:10" x14ac:dyDescent="0.25">
      <c r="A51" s="8" t="s">
        <v>47</v>
      </c>
      <c r="B51" s="9">
        <v>583963</v>
      </c>
      <c r="C51" s="9">
        <v>8981</v>
      </c>
      <c r="D51" s="9">
        <f t="shared" si="1"/>
        <v>592944</v>
      </c>
      <c r="E51" s="9">
        <v>677109</v>
      </c>
      <c r="F51" s="9">
        <v>20718</v>
      </c>
      <c r="G51" s="9">
        <f t="shared" si="2"/>
        <v>697827</v>
      </c>
      <c r="H51" s="10">
        <f t="shared" si="4"/>
        <v>15.950668107397215</v>
      </c>
      <c r="I51" s="10">
        <f t="shared" si="4"/>
        <v>130.68700590134731</v>
      </c>
      <c r="J51" s="11">
        <f t="shared" si="5"/>
        <v>17.688516959443053</v>
      </c>
    </row>
    <row r="52" spans="1:10" x14ac:dyDescent="0.25">
      <c r="A52" s="12" t="s">
        <v>48</v>
      </c>
      <c r="B52" s="4">
        <v>254254</v>
      </c>
      <c r="C52" s="4"/>
      <c r="D52" s="4">
        <f t="shared" si="1"/>
        <v>254254</v>
      </c>
      <c r="E52" s="4">
        <v>273396</v>
      </c>
      <c r="F52" s="4">
        <v>71</v>
      </c>
      <c r="G52" s="4">
        <f t="shared" si="2"/>
        <v>273467</v>
      </c>
      <c r="H52" s="6">
        <f t="shared" si="4"/>
        <v>7.5286917806602851</v>
      </c>
      <c r="I52" s="6"/>
      <c r="J52" s="7">
        <f t="shared" si="5"/>
        <v>7.5566166117347215</v>
      </c>
    </row>
    <row r="53" spans="1:10" x14ac:dyDescent="0.25">
      <c r="A53" s="8" t="s">
        <v>49</v>
      </c>
      <c r="B53" s="9">
        <v>122025</v>
      </c>
      <c r="C53" s="9">
        <v>543</v>
      </c>
      <c r="D53" s="9">
        <f t="shared" si="1"/>
        <v>122568</v>
      </c>
      <c r="E53" s="9">
        <v>97710</v>
      </c>
      <c r="F53" s="9">
        <v>52630</v>
      </c>
      <c r="G53" s="9">
        <f t="shared" si="2"/>
        <v>150340</v>
      </c>
      <c r="H53" s="10">
        <f t="shared" si="4"/>
        <v>-19.92624462200369</v>
      </c>
      <c r="I53" s="10">
        <f t="shared" si="4"/>
        <v>9592.4493554327819</v>
      </c>
      <c r="J53" s="11">
        <f t="shared" si="5"/>
        <v>22.658442660400759</v>
      </c>
    </row>
    <row r="54" spans="1:10" x14ac:dyDescent="0.25">
      <c r="A54" s="12" t="s">
        <v>50</v>
      </c>
      <c r="B54" s="4">
        <v>35067</v>
      </c>
      <c r="C54" s="4"/>
      <c r="D54" s="4">
        <f t="shared" si="1"/>
        <v>35067</v>
      </c>
      <c r="E54" s="4">
        <v>56165</v>
      </c>
      <c r="F54" s="4"/>
      <c r="G54" s="4">
        <f t="shared" si="2"/>
        <v>56165</v>
      </c>
      <c r="H54" s="6">
        <f t="shared" si="4"/>
        <v>60.164827330538685</v>
      </c>
      <c r="I54" s="6"/>
      <c r="J54" s="7">
        <f t="shared" si="5"/>
        <v>60.164827330538685</v>
      </c>
    </row>
    <row r="55" spans="1:10" x14ac:dyDescent="0.25">
      <c r="A55" s="8" t="s">
        <v>51</v>
      </c>
      <c r="B55" s="9">
        <v>8405</v>
      </c>
      <c r="C55" s="9"/>
      <c r="D55" s="9">
        <f t="shared" si="1"/>
        <v>8405</v>
      </c>
      <c r="E55" s="9">
        <v>11017</v>
      </c>
      <c r="F55" s="9"/>
      <c r="G55" s="9">
        <f t="shared" si="2"/>
        <v>11017</v>
      </c>
      <c r="H55" s="10">
        <f t="shared" si="4"/>
        <v>31.076740035693039</v>
      </c>
      <c r="I55" s="10"/>
      <c r="J55" s="11">
        <f t="shared" si="5"/>
        <v>31.076740035693039</v>
      </c>
    </row>
    <row r="56" spans="1:10" x14ac:dyDescent="0.25">
      <c r="A56" s="12" t="s">
        <v>52</v>
      </c>
      <c r="B56" s="4">
        <v>1204114</v>
      </c>
      <c r="C56" s="4">
        <v>3031</v>
      </c>
      <c r="D56" s="4">
        <f t="shared" si="1"/>
        <v>1207145</v>
      </c>
      <c r="E56" s="4">
        <v>1382455</v>
      </c>
      <c r="F56" s="4">
        <v>3866</v>
      </c>
      <c r="G56" s="4">
        <f t="shared" si="2"/>
        <v>1386321</v>
      </c>
      <c r="H56" s="6">
        <f t="shared" si="4"/>
        <v>14.81097304740249</v>
      </c>
      <c r="I56" s="6">
        <f t="shared" si="4"/>
        <v>27.548663807324314</v>
      </c>
      <c r="J56" s="7">
        <f t="shared" si="5"/>
        <v>14.842955900078284</v>
      </c>
    </row>
    <row r="57" spans="1:10" x14ac:dyDescent="0.25">
      <c r="A57" s="8" t="s">
        <v>73</v>
      </c>
      <c r="B57" s="9">
        <v>60303</v>
      </c>
      <c r="C57" s="9">
        <v>26274</v>
      </c>
      <c r="D57" s="9">
        <f t="shared" si="1"/>
        <v>86577</v>
      </c>
      <c r="E57" s="9">
        <v>70570</v>
      </c>
      <c r="F57" s="9">
        <v>23304</v>
      </c>
      <c r="G57" s="9">
        <f t="shared" si="2"/>
        <v>93874</v>
      </c>
      <c r="H57" s="10">
        <f t="shared" si="4"/>
        <v>17.025686947581381</v>
      </c>
      <c r="I57" s="10">
        <f t="shared" si="4"/>
        <v>-11.303950673669789</v>
      </c>
      <c r="J57" s="11">
        <f t="shared" si="5"/>
        <v>8.4283354701595101</v>
      </c>
    </row>
    <row r="58" spans="1:10" x14ac:dyDescent="0.25">
      <c r="A58" s="12" t="s">
        <v>74</v>
      </c>
      <c r="B58" s="4"/>
      <c r="C58" s="4">
        <v>30722</v>
      </c>
      <c r="D58" s="4">
        <f t="shared" si="1"/>
        <v>30722</v>
      </c>
      <c r="E58" s="4"/>
      <c r="F58" s="4">
        <v>27631</v>
      </c>
      <c r="G58" s="4">
        <f t="shared" si="2"/>
        <v>27631</v>
      </c>
      <c r="H58" s="6"/>
      <c r="I58" s="6">
        <f t="shared" si="4"/>
        <v>-10.061193932686674</v>
      </c>
      <c r="J58" s="7">
        <f t="shared" si="5"/>
        <v>-10.061193932686674</v>
      </c>
    </row>
    <row r="59" spans="1:10" x14ac:dyDescent="0.25">
      <c r="A59" s="14" t="s">
        <v>53</v>
      </c>
      <c r="B59" s="15">
        <f>B60-SUM(B5+B9+B19+B31+B57+B58)</f>
        <v>70078255</v>
      </c>
      <c r="C59" s="15">
        <f t="shared" ref="C59:G59" si="6">C60-SUM(C5+C9+C19+C31+C57+C58)</f>
        <v>71259320</v>
      </c>
      <c r="D59" s="15">
        <f t="shared" si="6"/>
        <v>141337575</v>
      </c>
      <c r="E59" s="15">
        <f t="shared" si="6"/>
        <v>78038810</v>
      </c>
      <c r="F59" s="15">
        <f t="shared" si="6"/>
        <v>73839536</v>
      </c>
      <c r="G59" s="15">
        <f t="shared" si="6"/>
        <v>151878346</v>
      </c>
      <c r="H59" s="16">
        <f>+((E59-B59)/B59)*100</f>
        <v>11.35952229404114</v>
      </c>
      <c r="I59" s="16">
        <f t="shared" si="4"/>
        <v>3.6208821526784147</v>
      </c>
      <c r="J59" s="16">
        <f t="shared" si="4"/>
        <v>7.4578688646667395</v>
      </c>
    </row>
    <row r="60" spans="1:10" x14ac:dyDescent="0.25">
      <c r="A60" s="17" t="s">
        <v>54</v>
      </c>
      <c r="B60" s="18">
        <f>SUM(B4:B58)</f>
        <v>85416166</v>
      </c>
      <c r="C60" s="18">
        <f t="shared" ref="C60:G60" si="7">SUM(C4:C58)</f>
        <v>80304068</v>
      </c>
      <c r="D60" s="18">
        <f t="shared" si="7"/>
        <v>165720234</v>
      </c>
      <c r="E60" s="18">
        <f t="shared" si="7"/>
        <v>97041210</v>
      </c>
      <c r="F60" s="18">
        <f t="shared" si="7"/>
        <v>84033321</v>
      </c>
      <c r="G60" s="18">
        <f t="shared" si="7"/>
        <v>181074531</v>
      </c>
      <c r="H60" s="19">
        <f>+((E60-B60)/B60)*100</f>
        <v>13.609887383613072</v>
      </c>
      <c r="I60" s="19">
        <f t="shared" si="4"/>
        <v>4.6439154240604594</v>
      </c>
      <c r="J60" s="19">
        <f t="shared" si="4"/>
        <v>9.2651914792734367</v>
      </c>
    </row>
    <row r="61" spans="1:10" x14ac:dyDescent="0.25">
      <c r="A61" s="26" t="s">
        <v>59</v>
      </c>
      <c r="B61" s="63">
        <v>444199</v>
      </c>
      <c r="C61" s="63"/>
      <c r="D61" s="63"/>
      <c r="E61" s="63">
        <v>289963</v>
      </c>
      <c r="F61" s="63"/>
      <c r="G61" s="63"/>
      <c r="H61" s="64">
        <f>+((E61-B61)/B61)*100</f>
        <v>-34.722275376576718</v>
      </c>
      <c r="I61" s="64"/>
      <c r="J61" s="65"/>
    </row>
    <row r="62" spans="1:10" x14ac:dyDescent="0.25">
      <c r="A62" s="30" t="s">
        <v>60</v>
      </c>
      <c r="B62" s="69">
        <v>16906</v>
      </c>
      <c r="C62" s="69"/>
      <c r="D62" s="69"/>
      <c r="E62" s="69">
        <v>72510</v>
      </c>
      <c r="F62" s="69"/>
      <c r="G62" s="69"/>
      <c r="H62" s="70">
        <f t="shared" ref="H62:H63" si="8">+((E62-B62)/B62)*100</f>
        <v>328.90098189991721</v>
      </c>
      <c r="I62" s="70"/>
      <c r="J62" s="71"/>
    </row>
    <row r="63" spans="1:10" ht="15.75" thickBot="1" x14ac:dyDescent="0.3">
      <c r="A63" s="27" t="s">
        <v>61</v>
      </c>
      <c r="B63" s="72">
        <v>461105</v>
      </c>
      <c r="C63" s="72"/>
      <c r="D63" s="72"/>
      <c r="E63" s="72">
        <f>+E61+E62</f>
        <v>362473</v>
      </c>
      <c r="F63" s="72"/>
      <c r="G63" s="72"/>
      <c r="H63" s="73">
        <f t="shared" si="8"/>
        <v>-21.390355775799438</v>
      </c>
      <c r="I63" s="73"/>
      <c r="J63" s="74"/>
    </row>
    <row r="64" spans="1:10" ht="15.75" thickBot="1" x14ac:dyDescent="0.3">
      <c r="A64" s="28" t="s">
        <v>62</v>
      </c>
      <c r="B64" s="29"/>
      <c r="C64" s="29"/>
      <c r="D64" s="29">
        <f>+D60+B63</f>
        <v>166181339</v>
      </c>
      <c r="E64" s="66">
        <f>+G60+E63</f>
        <v>181437004</v>
      </c>
      <c r="F64" s="66"/>
      <c r="G64" s="66"/>
      <c r="H64" s="67">
        <f>+((E64-D64)/D64)*100</f>
        <v>9.1801312300173485</v>
      </c>
      <c r="I64" s="67"/>
      <c r="J64" s="68"/>
    </row>
    <row r="65" spans="1:10" ht="45.75" customHeight="1" x14ac:dyDescent="0.25">
      <c r="A65" s="51" t="s">
        <v>57</v>
      </c>
      <c r="B65" s="51"/>
      <c r="C65" s="51"/>
      <c r="D65" s="51"/>
      <c r="E65" s="51"/>
      <c r="F65" s="51"/>
      <c r="G65" s="51"/>
      <c r="H65" s="51"/>
      <c r="I65" s="51"/>
      <c r="J65" s="51"/>
    </row>
  </sheetData>
  <mergeCells count="17">
    <mergeCell ref="E64:G64"/>
    <mergeCell ref="H64:J64"/>
    <mergeCell ref="A65:J65"/>
    <mergeCell ref="B62:D62"/>
    <mergeCell ref="E62:G62"/>
    <mergeCell ref="H62:J62"/>
    <mergeCell ref="B63:D63"/>
    <mergeCell ref="E63:G63"/>
    <mergeCell ref="H63:J63"/>
    <mergeCell ref="B61:D61"/>
    <mergeCell ref="E61:G61"/>
    <mergeCell ref="H61:J61"/>
    <mergeCell ref="A1:J1"/>
    <mergeCell ref="A2:A3"/>
    <mergeCell ref="B2:D2"/>
    <mergeCell ref="E2:G2"/>
    <mergeCell ref="H2:J2"/>
  </mergeCells>
  <pageMargins left="0.7" right="0.7" top="0.75" bottom="0.75" header="0.3" footer="0.3"/>
  <pageSetup paperSize="9" scale="56" orientation="portrait" verticalDpi="597"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
  <sheetViews>
    <sheetView zoomScale="80" zoomScaleNormal="80" zoomScaleSheetLayoutView="80" workbookViewId="0">
      <selection activeCell="G60" sqref="G60"/>
    </sheetView>
  </sheetViews>
  <sheetFormatPr defaultRowHeight="15" x14ac:dyDescent="0.25"/>
  <cols>
    <col min="1" max="1" width="29" customWidth="1"/>
    <col min="2" max="10" width="14.28515625" customWidth="1"/>
  </cols>
  <sheetData>
    <row r="1" spans="1:10" ht="24" customHeight="1" x14ac:dyDescent="0.25">
      <c r="A1" s="52" t="s">
        <v>63</v>
      </c>
      <c r="B1" s="53"/>
      <c r="C1" s="53"/>
      <c r="D1" s="53"/>
      <c r="E1" s="53"/>
      <c r="F1" s="53"/>
      <c r="G1" s="53"/>
      <c r="H1" s="53"/>
      <c r="I1" s="53"/>
      <c r="J1" s="54"/>
    </row>
    <row r="2" spans="1:10" ht="26.25" customHeight="1" x14ac:dyDescent="0.25">
      <c r="A2" s="55" t="s">
        <v>1</v>
      </c>
      <c r="B2" s="57" t="s">
        <v>68</v>
      </c>
      <c r="C2" s="57"/>
      <c r="D2" s="57"/>
      <c r="E2" s="57" t="s">
        <v>69</v>
      </c>
      <c r="F2" s="57"/>
      <c r="G2" s="57"/>
      <c r="H2" s="58" t="s">
        <v>2</v>
      </c>
      <c r="I2" s="58"/>
      <c r="J2" s="59"/>
    </row>
    <row r="3" spans="1:10" x14ac:dyDescent="0.25">
      <c r="A3" s="56"/>
      <c r="B3" s="1" t="s">
        <v>3</v>
      </c>
      <c r="C3" s="1" t="s">
        <v>4</v>
      </c>
      <c r="D3" s="1" t="s">
        <v>5</v>
      </c>
      <c r="E3" s="1" t="s">
        <v>3</v>
      </c>
      <c r="F3" s="1" t="s">
        <v>4</v>
      </c>
      <c r="G3" s="1" t="s">
        <v>5</v>
      </c>
      <c r="H3" s="1" t="s">
        <v>3</v>
      </c>
      <c r="I3" s="1" t="s">
        <v>4</v>
      </c>
      <c r="J3" s="2" t="s">
        <v>5</v>
      </c>
    </row>
    <row r="4" spans="1:10" x14ac:dyDescent="0.25">
      <c r="A4" s="3" t="s">
        <v>6</v>
      </c>
      <c r="B4" s="4">
        <v>132965</v>
      </c>
      <c r="C4" s="4">
        <v>286932</v>
      </c>
      <c r="D4" s="4">
        <f>+B4+C4</f>
        <v>419897</v>
      </c>
      <c r="E4" s="4">
        <v>132873</v>
      </c>
      <c r="F4" s="4">
        <v>314071</v>
      </c>
      <c r="G4" s="4">
        <f>+E4+F4</f>
        <v>446944</v>
      </c>
      <c r="H4" s="5">
        <f>+((E4-B4)/B4)*100</f>
        <v>-6.9191140525702258E-2</v>
      </c>
      <c r="I4" s="6">
        <f t="shared" ref="I4:J18" si="0">+((F4-C4)/C4)*100</f>
        <v>9.458338561052793</v>
      </c>
      <c r="J4" s="7">
        <f t="shared" si="0"/>
        <v>6.4413415670985978</v>
      </c>
    </row>
    <row r="5" spans="1:10" x14ac:dyDescent="0.25">
      <c r="A5" s="8" t="s">
        <v>70</v>
      </c>
      <c r="B5" s="9">
        <v>105467</v>
      </c>
      <c r="C5" s="9">
        <v>65826</v>
      </c>
      <c r="D5" s="9">
        <f t="shared" ref="D5:D58" si="1">+B5+C5</f>
        <v>171293</v>
      </c>
      <c r="E5" s="9">
        <v>129117</v>
      </c>
      <c r="F5" s="9">
        <v>75713</v>
      </c>
      <c r="G5" s="9">
        <f t="shared" ref="G5:G58" si="2">+E5+F5</f>
        <v>204830</v>
      </c>
      <c r="H5" s="10">
        <f t="shared" ref="H5:J20" si="3">+((E5-B5)/B5)*100</f>
        <v>22.42407577725734</v>
      </c>
      <c r="I5" s="10">
        <f t="shared" si="0"/>
        <v>15.01990095099201</v>
      </c>
      <c r="J5" s="11">
        <f t="shared" si="0"/>
        <v>19.578733515088182</v>
      </c>
    </row>
    <row r="6" spans="1:10" x14ac:dyDescent="0.25">
      <c r="A6" s="12" t="s">
        <v>7</v>
      </c>
      <c r="B6" s="4">
        <v>70468</v>
      </c>
      <c r="C6" s="4">
        <v>11640</v>
      </c>
      <c r="D6" s="4">
        <f t="shared" si="1"/>
        <v>82108</v>
      </c>
      <c r="E6" s="4">
        <v>75836</v>
      </c>
      <c r="F6" s="4">
        <v>12134</v>
      </c>
      <c r="G6" s="4">
        <f t="shared" si="2"/>
        <v>87970</v>
      </c>
      <c r="H6" s="6">
        <f t="shared" si="3"/>
        <v>7.6176420502923312</v>
      </c>
      <c r="I6" s="6">
        <f t="shared" si="0"/>
        <v>4.2439862542955327</v>
      </c>
      <c r="J6" s="7">
        <f t="shared" si="0"/>
        <v>7.1393774053685393</v>
      </c>
    </row>
    <row r="7" spans="1:10" x14ac:dyDescent="0.25">
      <c r="A7" s="8" t="s">
        <v>8</v>
      </c>
      <c r="B7" s="9">
        <v>55325</v>
      </c>
      <c r="C7" s="9">
        <v>17372</v>
      </c>
      <c r="D7" s="9">
        <f t="shared" si="1"/>
        <v>72697</v>
      </c>
      <c r="E7" s="9">
        <v>60415</v>
      </c>
      <c r="F7" s="9">
        <v>19156</v>
      </c>
      <c r="G7" s="9">
        <f t="shared" si="2"/>
        <v>79571</v>
      </c>
      <c r="H7" s="10">
        <f t="shared" si="3"/>
        <v>9.2001807501129687</v>
      </c>
      <c r="I7" s="10">
        <f t="shared" si="0"/>
        <v>10.269399032926549</v>
      </c>
      <c r="J7" s="11">
        <f t="shared" si="0"/>
        <v>9.4556859292680588</v>
      </c>
    </row>
    <row r="8" spans="1:10" x14ac:dyDescent="0.25">
      <c r="A8" s="12" t="s">
        <v>9</v>
      </c>
      <c r="B8" s="4">
        <v>42176</v>
      </c>
      <c r="C8" s="4">
        <v>122584</v>
      </c>
      <c r="D8" s="4">
        <f t="shared" si="1"/>
        <v>164760</v>
      </c>
      <c r="E8" s="4">
        <v>45573</v>
      </c>
      <c r="F8" s="4">
        <v>116087</v>
      </c>
      <c r="G8" s="4">
        <f t="shared" si="2"/>
        <v>161660</v>
      </c>
      <c r="H8" s="6">
        <f t="shared" si="3"/>
        <v>8.0543437025796667</v>
      </c>
      <c r="I8" s="6">
        <f t="shared" si="0"/>
        <v>-5.3000391568230762</v>
      </c>
      <c r="J8" s="7">
        <f t="shared" si="0"/>
        <v>-1.8815246419033747</v>
      </c>
    </row>
    <row r="9" spans="1:10" x14ac:dyDescent="0.25">
      <c r="A9" s="8" t="s">
        <v>75</v>
      </c>
      <c r="B9" s="9">
        <v>2486</v>
      </c>
      <c r="C9" s="9">
        <v>2788</v>
      </c>
      <c r="D9" s="9">
        <f t="shared" si="1"/>
        <v>5274</v>
      </c>
      <c r="E9" s="9">
        <v>2985</v>
      </c>
      <c r="F9" s="9">
        <v>3432</v>
      </c>
      <c r="G9" s="9">
        <f t="shared" si="2"/>
        <v>6417</v>
      </c>
      <c r="H9" s="10">
        <f t="shared" si="3"/>
        <v>20.072405470635559</v>
      </c>
      <c r="I9" s="10">
        <f t="shared" si="0"/>
        <v>23.09899569583931</v>
      </c>
      <c r="J9" s="11">
        <f t="shared" si="0"/>
        <v>21.672354948805463</v>
      </c>
    </row>
    <row r="10" spans="1:10" x14ac:dyDescent="0.25">
      <c r="A10" s="12" t="s">
        <v>10</v>
      </c>
      <c r="B10" s="4">
        <v>7372</v>
      </c>
      <c r="C10" s="4">
        <v>18323</v>
      </c>
      <c r="D10" s="4">
        <f t="shared" si="1"/>
        <v>25695</v>
      </c>
      <c r="E10" s="4">
        <v>9109</v>
      </c>
      <c r="F10" s="4">
        <v>17952</v>
      </c>
      <c r="G10" s="4">
        <f t="shared" si="2"/>
        <v>27061</v>
      </c>
      <c r="H10" s="6">
        <f t="shared" si="3"/>
        <v>23.562126966901793</v>
      </c>
      <c r="I10" s="6">
        <f t="shared" si="0"/>
        <v>-2.024777601921083</v>
      </c>
      <c r="J10" s="7">
        <f t="shared" si="0"/>
        <v>5.316209379256664</v>
      </c>
    </row>
    <row r="11" spans="1:10" x14ac:dyDescent="0.25">
      <c r="A11" s="8" t="s">
        <v>11</v>
      </c>
      <c r="B11" s="9">
        <v>15103</v>
      </c>
      <c r="C11" s="9">
        <v>11205</v>
      </c>
      <c r="D11" s="9">
        <f t="shared" si="1"/>
        <v>26308</v>
      </c>
      <c r="E11" s="9">
        <v>16374</v>
      </c>
      <c r="F11" s="9">
        <v>9910</v>
      </c>
      <c r="G11" s="9">
        <f t="shared" si="2"/>
        <v>26284</v>
      </c>
      <c r="H11" s="10">
        <f t="shared" si="3"/>
        <v>8.4155465801496394</v>
      </c>
      <c r="I11" s="10">
        <f t="shared" si="0"/>
        <v>-11.557340473003123</v>
      </c>
      <c r="J11" s="13">
        <f t="shared" si="0"/>
        <v>-9.1227003192945119E-2</v>
      </c>
    </row>
    <row r="12" spans="1:10" x14ac:dyDescent="0.25">
      <c r="A12" s="12" t="s">
        <v>12</v>
      </c>
      <c r="B12" s="4">
        <v>28739</v>
      </c>
      <c r="C12" s="4">
        <v>5915</v>
      </c>
      <c r="D12" s="4">
        <f t="shared" si="1"/>
        <v>34654</v>
      </c>
      <c r="E12" s="4">
        <v>31186</v>
      </c>
      <c r="F12" s="4">
        <v>6522</v>
      </c>
      <c r="G12" s="4">
        <f t="shared" si="2"/>
        <v>37708</v>
      </c>
      <c r="H12" s="6">
        <f t="shared" si="3"/>
        <v>8.5145620933226631</v>
      </c>
      <c r="I12" s="6">
        <f t="shared" si="0"/>
        <v>10.262045646661031</v>
      </c>
      <c r="J12" s="7">
        <f t="shared" si="0"/>
        <v>8.8128354591100599</v>
      </c>
    </row>
    <row r="13" spans="1:10" x14ac:dyDescent="0.25">
      <c r="A13" s="8" t="s">
        <v>13</v>
      </c>
      <c r="B13" s="9">
        <v>17569</v>
      </c>
      <c r="C13" s="9">
        <v>1136</v>
      </c>
      <c r="D13" s="9">
        <f t="shared" si="1"/>
        <v>18705</v>
      </c>
      <c r="E13" s="9">
        <v>22126</v>
      </c>
      <c r="F13" s="9">
        <v>911</v>
      </c>
      <c r="G13" s="9">
        <f t="shared" si="2"/>
        <v>23037</v>
      </c>
      <c r="H13" s="10">
        <f t="shared" si="3"/>
        <v>25.937731231145765</v>
      </c>
      <c r="I13" s="10">
        <f t="shared" si="0"/>
        <v>-19.806338028169016</v>
      </c>
      <c r="J13" s="11">
        <f t="shared" si="0"/>
        <v>23.159582999198076</v>
      </c>
    </row>
    <row r="14" spans="1:10" x14ac:dyDescent="0.25">
      <c r="A14" s="12" t="s">
        <v>14</v>
      </c>
      <c r="B14" s="4">
        <v>6376</v>
      </c>
      <c r="C14" s="4">
        <v>112</v>
      </c>
      <c r="D14" s="4">
        <f t="shared" si="1"/>
        <v>6488</v>
      </c>
      <c r="E14" s="4">
        <v>6859</v>
      </c>
      <c r="F14" s="4">
        <v>91</v>
      </c>
      <c r="G14" s="4">
        <f t="shared" si="2"/>
        <v>6950</v>
      </c>
      <c r="H14" s="6">
        <f t="shared" si="3"/>
        <v>7.5752823086574663</v>
      </c>
      <c r="I14" s="6">
        <f t="shared" si="0"/>
        <v>-18.75</v>
      </c>
      <c r="J14" s="7">
        <f t="shared" si="0"/>
        <v>7.1208384710234274</v>
      </c>
    </row>
    <row r="15" spans="1:10" x14ac:dyDescent="0.25">
      <c r="A15" s="8" t="s">
        <v>15</v>
      </c>
      <c r="B15" s="9">
        <v>13490</v>
      </c>
      <c r="C15" s="9">
        <v>1304</v>
      </c>
      <c r="D15" s="9">
        <f t="shared" si="1"/>
        <v>14794</v>
      </c>
      <c r="E15" s="9">
        <v>14452</v>
      </c>
      <c r="F15" s="9">
        <v>1282</v>
      </c>
      <c r="G15" s="9">
        <f t="shared" si="2"/>
        <v>15734</v>
      </c>
      <c r="H15" s="10">
        <f t="shared" si="3"/>
        <v>7.1312083024462574</v>
      </c>
      <c r="I15" s="10">
        <f t="shared" si="0"/>
        <v>-1.6871165644171779</v>
      </c>
      <c r="J15" s="11">
        <f t="shared" si="0"/>
        <v>6.353927267811275</v>
      </c>
    </row>
    <row r="16" spans="1:10" x14ac:dyDescent="0.25">
      <c r="A16" s="12" t="s">
        <v>16</v>
      </c>
      <c r="B16" s="4">
        <v>1293</v>
      </c>
      <c r="C16" s="4"/>
      <c r="D16" s="4">
        <f t="shared" si="1"/>
        <v>1293</v>
      </c>
      <c r="E16" s="4">
        <v>1545</v>
      </c>
      <c r="F16" s="4">
        <v>1</v>
      </c>
      <c r="G16" s="4">
        <f t="shared" si="2"/>
        <v>1546</v>
      </c>
      <c r="H16" s="6">
        <f t="shared" si="3"/>
        <v>19.489559164733176</v>
      </c>
      <c r="I16" s="6"/>
      <c r="J16" s="7">
        <f t="shared" si="0"/>
        <v>19.56689868522815</v>
      </c>
    </row>
    <row r="17" spans="1:10" x14ac:dyDescent="0.25">
      <c r="A17" s="8" t="s">
        <v>17</v>
      </c>
      <c r="B17" s="9">
        <v>1406</v>
      </c>
      <c r="C17" s="9"/>
      <c r="D17" s="9">
        <f t="shared" si="1"/>
        <v>1406</v>
      </c>
      <c r="E17" s="9">
        <v>1400</v>
      </c>
      <c r="F17" s="9"/>
      <c r="G17" s="9">
        <f t="shared" si="2"/>
        <v>1400</v>
      </c>
      <c r="H17" s="24">
        <f t="shared" si="3"/>
        <v>-0.42674253200568996</v>
      </c>
      <c r="I17" s="10"/>
      <c r="J17" s="13">
        <f t="shared" si="0"/>
        <v>-0.42674253200568996</v>
      </c>
    </row>
    <row r="18" spans="1:10" x14ac:dyDescent="0.25">
      <c r="A18" s="12" t="s">
        <v>18</v>
      </c>
      <c r="B18" s="4">
        <v>1025</v>
      </c>
      <c r="C18" s="4">
        <v>14</v>
      </c>
      <c r="D18" s="4">
        <f t="shared" si="1"/>
        <v>1039</v>
      </c>
      <c r="E18" s="4">
        <v>1072</v>
      </c>
      <c r="F18" s="4">
        <v>24</v>
      </c>
      <c r="G18" s="4">
        <f t="shared" si="2"/>
        <v>1096</v>
      </c>
      <c r="H18" s="6">
        <f t="shared" si="3"/>
        <v>4.5853658536585362</v>
      </c>
      <c r="I18" s="6">
        <f t="shared" si="0"/>
        <v>71.428571428571431</v>
      </c>
      <c r="J18" s="7">
        <f t="shared" si="0"/>
        <v>5.4860442733397496</v>
      </c>
    </row>
    <row r="19" spans="1:10" x14ac:dyDescent="0.25">
      <c r="A19" s="8" t="s">
        <v>71</v>
      </c>
      <c r="B19" s="9"/>
      <c r="C19" s="9"/>
      <c r="D19" s="9"/>
      <c r="E19" s="9"/>
      <c r="F19" s="9"/>
      <c r="G19" s="9"/>
      <c r="H19" s="10"/>
      <c r="I19" s="10"/>
      <c r="J19" s="11"/>
    </row>
    <row r="20" spans="1:10" x14ac:dyDescent="0.25">
      <c r="A20" s="12" t="s">
        <v>19</v>
      </c>
      <c r="B20" s="4">
        <v>2628</v>
      </c>
      <c r="C20" s="4">
        <v>60</v>
      </c>
      <c r="D20" s="4">
        <f t="shared" si="1"/>
        <v>2688</v>
      </c>
      <c r="E20" s="4">
        <v>3057</v>
      </c>
      <c r="F20" s="4">
        <v>79</v>
      </c>
      <c r="G20" s="4">
        <f t="shared" si="2"/>
        <v>3136</v>
      </c>
      <c r="H20" s="6">
        <f t="shared" si="3"/>
        <v>16.324200913242009</v>
      </c>
      <c r="I20" s="6">
        <f t="shared" si="3"/>
        <v>31.666666666666664</v>
      </c>
      <c r="J20" s="7">
        <f t="shared" si="3"/>
        <v>16.666666666666664</v>
      </c>
    </row>
    <row r="21" spans="1:10" x14ac:dyDescent="0.25">
      <c r="A21" s="8" t="s">
        <v>20</v>
      </c>
      <c r="B21" s="9">
        <v>7</v>
      </c>
      <c r="C21" s="9"/>
      <c r="D21" s="9">
        <f t="shared" si="1"/>
        <v>7</v>
      </c>
      <c r="E21" s="9">
        <v>3</v>
      </c>
      <c r="F21" s="9"/>
      <c r="G21" s="9">
        <f t="shared" si="2"/>
        <v>3</v>
      </c>
      <c r="H21" s="10">
        <f t="shared" ref="H21:J60" si="4">+((E21-B21)/B21)*100</f>
        <v>-57.142857142857139</v>
      </c>
      <c r="I21" s="10"/>
      <c r="J21" s="11">
        <f t="shared" ref="J21:J58" si="5">+((G21-D21)/D21)*100</f>
        <v>-57.142857142857139</v>
      </c>
    </row>
    <row r="22" spans="1:10" x14ac:dyDescent="0.25">
      <c r="A22" s="12" t="s">
        <v>21</v>
      </c>
      <c r="B22" s="4">
        <v>3178</v>
      </c>
      <c r="C22" s="4">
        <v>2</v>
      </c>
      <c r="D22" s="4">
        <f t="shared" si="1"/>
        <v>3180</v>
      </c>
      <c r="E22" s="4">
        <v>1356</v>
      </c>
      <c r="F22" s="4">
        <v>4</v>
      </c>
      <c r="G22" s="4">
        <f t="shared" si="2"/>
        <v>1360</v>
      </c>
      <c r="H22" s="6">
        <f t="shared" si="4"/>
        <v>-57.331655129011963</v>
      </c>
      <c r="I22" s="6">
        <f t="shared" si="4"/>
        <v>100</v>
      </c>
      <c r="J22" s="7">
        <f t="shared" si="5"/>
        <v>-57.232704402515722</v>
      </c>
    </row>
    <row r="23" spans="1:10" x14ac:dyDescent="0.25">
      <c r="A23" s="8" t="s">
        <v>22</v>
      </c>
      <c r="B23" s="9">
        <v>1046</v>
      </c>
      <c r="C23" s="9"/>
      <c r="D23" s="9">
        <f t="shared" si="1"/>
        <v>1046</v>
      </c>
      <c r="E23" s="9">
        <v>1072</v>
      </c>
      <c r="F23" s="9"/>
      <c r="G23" s="9">
        <f t="shared" si="2"/>
        <v>1072</v>
      </c>
      <c r="H23" s="10">
        <f t="shared" si="4"/>
        <v>2.4856596558317401</v>
      </c>
      <c r="I23" s="10"/>
      <c r="J23" s="11">
        <f t="shared" si="5"/>
        <v>2.4856596558317401</v>
      </c>
    </row>
    <row r="24" spans="1:10" x14ac:dyDescent="0.25">
      <c r="A24" s="12" t="s">
        <v>23</v>
      </c>
      <c r="B24" s="4">
        <v>1043</v>
      </c>
      <c r="C24" s="4">
        <v>255</v>
      </c>
      <c r="D24" s="4">
        <f t="shared" si="1"/>
        <v>1298</v>
      </c>
      <c r="E24" s="4">
        <v>1347</v>
      </c>
      <c r="F24" s="4">
        <v>187</v>
      </c>
      <c r="G24" s="4">
        <f t="shared" si="2"/>
        <v>1534</v>
      </c>
      <c r="H24" s="6">
        <f t="shared" si="4"/>
        <v>29.146692233940559</v>
      </c>
      <c r="I24" s="6">
        <f t="shared" si="4"/>
        <v>-26.666666666666668</v>
      </c>
      <c r="J24" s="7">
        <f t="shared" si="5"/>
        <v>18.181818181818183</v>
      </c>
    </row>
    <row r="25" spans="1:10" x14ac:dyDescent="0.25">
      <c r="A25" s="8" t="s">
        <v>24</v>
      </c>
      <c r="B25" s="9">
        <v>372</v>
      </c>
      <c r="C25" s="9">
        <v>2</v>
      </c>
      <c r="D25" s="9">
        <f t="shared" si="1"/>
        <v>374</v>
      </c>
      <c r="E25" s="9">
        <v>1587</v>
      </c>
      <c r="F25" s="9">
        <v>3</v>
      </c>
      <c r="G25" s="9">
        <f t="shared" si="2"/>
        <v>1590</v>
      </c>
      <c r="H25" s="10">
        <f t="shared" si="4"/>
        <v>326.61290322580646</v>
      </c>
      <c r="I25" s="10">
        <f t="shared" si="4"/>
        <v>50</v>
      </c>
      <c r="J25" s="11">
        <f t="shared" si="5"/>
        <v>325.13368983957218</v>
      </c>
    </row>
    <row r="26" spans="1:10" x14ac:dyDescent="0.25">
      <c r="A26" s="12" t="s">
        <v>25</v>
      </c>
      <c r="B26" s="4"/>
      <c r="C26" s="4"/>
      <c r="D26" s="4"/>
      <c r="E26" s="4"/>
      <c r="F26" s="4"/>
      <c r="G26" s="4"/>
      <c r="H26" s="6"/>
      <c r="I26" s="6"/>
      <c r="J26" s="7"/>
    </row>
    <row r="27" spans="1:10" x14ac:dyDescent="0.25">
      <c r="A27" s="8" t="s">
        <v>26</v>
      </c>
      <c r="B27" s="9">
        <v>3122</v>
      </c>
      <c r="C27" s="9">
        <v>29</v>
      </c>
      <c r="D27" s="9">
        <f t="shared" si="1"/>
        <v>3151</v>
      </c>
      <c r="E27" s="9">
        <v>3868</v>
      </c>
      <c r="F27" s="9">
        <v>49</v>
      </c>
      <c r="G27" s="9">
        <f t="shared" si="2"/>
        <v>3917</v>
      </c>
      <c r="H27" s="10">
        <f t="shared" si="4"/>
        <v>23.894939141575914</v>
      </c>
      <c r="I27" s="10">
        <f t="shared" si="4"/>
        <v>68.965517241379317</v>
      </c>
      <c r="J27" s="11">
        <f t="shared" si="5"/>
        <v>24.309742938749604</v>
      </c>
    </row>
    <row r="28" spans="1:10" x14ac:dyDescent="0.25">
      <c r="A28" s="12" t="s">
        <v>27</v>
      </c>
      <c r="B28" s="4">
        <v>12219</v>
      </c>
      <c r="C28" s="4">
        <v>96</v>
      </c>
      <c r="D28" s="4">
        <f t="shared" si="1"/>
        <v>12315</v>
      </c>
      <c r="E28" s="4">
        <v>13433</v>
      </c>
      <c r="F28" s="4">
        <v>92</v>
      </c>
      <c r="G28" s="4">
        <f t="shared" si="2"/>
        <v>13525</v>
      </c>
      <c r="H28" s="6">
        <f t="shared" si="4"/>
        <v>9.9353465913740884</v>
      </c>
      <c r="I28" s="6">
        <f t="shared" si="4"/>
        <v>-4.1666666666666661</v>
      </c>
      <c r="J28" s="7">
        <f t="shared" si="5"/>
        <v>9.8254161591555018</v>
      </c>
    </row>
    <row r="29" spans="1:10" x14ac:dyDescent="0.25">
      <c r="A29" s="8" t="s">
        <v>28</v>
      </c>
      <c r="B29" s="9">
        <v>6113</v>
      </c>
      <c r="C29" s="9">
        <v>273</v>
      </c>
      <c r="D29" s="9">
        <f t="shared" si="1"/>
        <v>6386</v>
      </c>
      <c r="E29" s="9">
        <v>6181</v>
      </c>
      <c r="F29" s="9">
        <v>218</v>
      </c>
      <c r="G29" s="9">
        <f t="shared" si="2"/>
        <v>6399</v>
      </c>
      <c r="H29" s="10">
        <f t="shared" si="4"/>
        <v>1.1123834451169639</v>
      </c>
      <c r="I29" s="10">
        <f t="shared" si="4"/>
        <v>-20.146520146520146</v>
      </c>
      <c r="J29" s="13">
        <f t="shared" si="5"/>
        <v>0.20357031005324147</v>
      </c>
    </row>
    <row r="30" spans="1:10" x14ac:dyDescent="0.25">
      <c r="A30" s="12" t="s">
        <v>29</v>
      </c>
      <c r="B30" s="4">
        <v>2142</v>
      </c>
      <c r="C30" s="4">
        <v>7</v>
      </c>
      <c r="D30" s="4">
        <f t="shared" si="1"/>
        <v>2149</v>
      </c>
      <c r="E30" s="4">
        <v>2160</v>
      </c>
      <c r="F30" s="4">
        <v>4</v>
      </c>
      <c r="G30" s="4">
        <f t="shared" si="2"/>
        <v>2164</v>
      </c>
      <c r="H30" s="6">
        <f t="shared" si="4"/>
        <v>0.84033613445378152</v>
      </c>
      <c r="I30" s="6">
        <f t="shared" si="4"/>
        <v>-42.857142857142854</v>
      </c>
      <c r="J30" s="7">
        <f t="shared" si="5"/>
        <v>0.69799906933457423</v>
      </c>
    </row>
    <row r="31" spans="1:10" x14ac:dyDescent="0.25">
      <c r="A31" s="8" t="s">
        <v>72</v>
      </c>
      <c r="B31" s="9">
        <v>29</v>
      </c>
      <c r="C31" s="9">
        <v>348</v>
      </c>
      <c r="D31" s="9">
        <f t="shared" si="1"/>
        <v>377</v>
      </c>
      <c r="E31" s="9">
        <v>28</v>
      </c>
      <c r="F31" s="9">
        <v>418</v>
      </c>
      <c r="G31" s="9">
        <f t="shared" si="2"/>
        <v>446</v>
      </c>
      <c r="H31" s="10">
        <f t="shared" si="4"/>
        <v>-3.4482758620689653</v>
      </c>
      <c r="I31" s="10">
        <f t="shared" si="4"/>
        <v>20.114942528735632</v>
      </c>
      <c r="J31" s="11">
        <f t="shared" si="5"/>
        <v>18.302387267904511</v>
      </c>
    </row>
    <row r="32" spans="1:10" x14ac:dyDescent="0.25">
      <c r="A32" s="12" t="s">
        <v>67</v>
      </c>
      <c r="B32" s="4"/>
      <c r="C32" s="4"/>
      <c r="D32" s="4"/>
      <c r="E32" s="4">
        <v>183</v>
      </c>
      <c r="F32" s="4"/>
      <c r="G32" s="4">
        <f>+E32+F32</f>
        <v>183</v>
      </c>
      <c r="H32" s="6"/>
      <c r="I32" s="6"/>
      <c r="J32" s="7"/>
    </row>
    <row r="33" spans="1:10" x14ac:dyDescent="0.25">
      <c r="A33" s="8" t="s">
        <v>66</v>
      </c>
      <c r="B33" s="9">
        <v>6071</v>
      </c>
      <c r="C33" s="9">
        <v>2826</v>
      </c>
      <c r="D33" s="9">
        <f t="shared" si="1"/>
        <v>8897</v>
      </c>
      <c r="E33" s="9">
        <v>6381</v>
      </c>
      <c r="F33" s="9">
        <v>2399</v>
      </c>
      <c r="G33" s="9">
        <f t="shared" si="2"/>
        <v>8780</v>
      </c>
      <c r="H33" s="10">
        <f t="shared" si="4"/>
        <v>5.1062427936089607</v>
      </c>
      <c r="I33" s="10">
        <f t="shared" si="4"/>
        <v>-15.109695682944091</v>
      </c>
      <c r="J33" s="11">
        <f t="shared" si="5"/>
        <v>-1.3150500168596158</v>
      </c>
    </row>
    <row r="34" spans="1:10" x14ac:dyDescent="0.25">
      <c r="A34" s="12" t="s">
        <v>30</v>
      </c>
      <c r="B34" s="4">
        <v>1298</v>
      </c>
      <c r="C34" s="4"/>
      <c r="D34" s="4">
        <f t="shared" si="1"/>
        <v>1298</v>
      </c>
      <c r="E34" s="4">
        <v>1385</v>
      </c>
      <c r="F34" s="4"/>
      <c r="G34" s="4">
        <f t="shared" si="2"/>
        <v>1385</v>
      </c>
      <c r="H34" s="6">
        <f t="shared" si="4"/>
        <v>6.7026194144838209</v>
      </c>
      <c r="I34" s="6"/>
      <c r="J34" s="7">
        <f t="shared" si="5"/>
        <v>6.7026194144838209</v>
      </c>
    </row>
    <row r="35" spans="1:10" x14ac:dyDescent="0.25">
      <c r="A35" s="8" t="s">
        <v>31</v>
      </c>
      <c r="B35" s="9">
        <v>558</v>
      </c>
      <c r="C35" s="9">
        <v>643</v>
      </c>
      <c r="D35" s="9">
        <f t="shared" si="1"/>
        <v>1201</v>
      </c>
      <c r="E35" s="9">
        <v>677</v>
      </c>
      <c r="F35" s="9">
        <v>879</v>
      </c>
      <c r="G35" s="9">
        <f t="shared" si="2"/>
        <v>1556</v>
      </c>
      <c r="H35" s="10">
        <f t="shared" si="4"/>
        <v>21.326164874551971</v>
      </c>
      <c r="I35" s="10">
        <f t="shared" si="4"/>
        <v>36.702954898911358</v>
      </c>
      <c r="J35" s="11">
        <f t="shared" si="5"/>
        <v>29.558701082431305</v>
      </c>
    </row>
    <row r="36" spans="1:10" x14ac:dyDescent="0.25">
      <c r="A36" s="12" t="s">
        <v>32</v>
      </c>
      <c r="B36" s="4">
        <v>1510</v>
      </c>
      <c r="C36" s="4"/>
      <c r="D36" s="4">
        <f t="shared" si="1"/>
        <v>1510</v>
      </c>
      <c r="E36" s="4">
        <v>1911</v>
      </c>
      <c r="F36" s="4"/>
      <c r="G36" s="4">
        <f t="shared" si="2"/>
        <v>1911</v>
      </c>
      <c r="H36" s="6">
        <f t="shared" si="4"/>
        <v>26.556291390728475</v>
      </c>
      <c r="I36" s="6"/>
      <c r="J36" s="7">
        <f t="shared" si="5"/>
        <v>26.556291390728475</v>
      </c>
    </row>
    <row r="37" spans="1:10" x14ac:dyDescent="0.25">
      <c r="A37" s="8" t="s">
        <v>33</v>
      </c>
      <c r="B37" s="9">
        <v>2568</v>
      </c>
      <c r="C37" s="9">
        <v>3</v>
      </c>
      <c r="D37" s="9">
        <f t="shared" si="1"/>
        <v>2571</v>
      </c>
      <c r="E37" s="9">
        <v>2699</v>
      </c>
      <c r="F37" s="9"/>
      <c r="G37" s="9">
        <f t="shared" si="2"/>
        <v>2699</v>
      </c>
      <c r="H37" s="10">
        <f t="shared" si="4"/>
        <v>5.1012461059190031</v>
      </c>
      <c r="I37" s="10">
        <f t="shared" si="4"/>
        <v>-100</v>
      </c>
      <c r="J37" s="11">
        <f t="shared" si="5"/>
        <v>4.9786075457020615</v>
      </c>
    </row>
    <row r="38" spans="1:10" x14ac:dyDescent="0.25">
      <c r="A38" s="12" t="s">
        <v>34</v>
      </c>
      <c r="B38" s="4">
        <v>636</v>
      </c>
      <c r="C38" s="4"/>
      <c r="D38" s="4">
        <f t="shared" si="1"/>
        <v>636</v>
      </c>
      <c r="E38" s="4">
        <v>744</v>
      </c>
      <c r="F38" s="4"/>
      <c r="G38" s="4">
        <f t="shared" si="2"/>
        <v>744</v>
      </c>
      <c r="H38" s="6">
        <f t="shared" si="4"/>
        <v>16.981132075471699</v>
      </c>
      <c r="I38" s="6"/>
      <c r="J38" s="7">
        <f t="shared" si="5"/>
        <v>16.981132075471699</v>
      </c>
    </row>
    <row r="39" spans="1:10" x14ac:dyDescent="0.25">
      <c r="A39" s="8" t="s">
        <v>35</v>
      </c>
      <c r="B39" s="9">
        <v>10873</v>
      </c>
      <c r="C39" s="9">
        <v>2047</v>
      </c>
      <c r="D39" s="9">
        <f t="shared" si="1"/>
        <v>12920</v>
      </c>
      <c r="E39" s="9">
        <v>12327</v>
      </c>
      <c r="F39" s="9">
        <v>1833</v>
      </c>
      <c r="G39" s="9">
        <f t="shared" si="2"/>
        <v>14160</v>
      </c>
      <c r="H39" s="10">
        <f t="shared" si="4"/>
        <v>13.372574266531775</v>
      </c>
      <c r="I39" s="10">
        <f t="shared" si="4"/>
        <v>-10.454323400097703</v>
      </c>
      <c r="J39" s="11">
        <f t="shared" si="5"/>
        <v>9.5975232198142422</v>
      </c>
    </row>
    <row r="40" spans="1:10" x14ac:dyDescent="0.25">
      <c r="A40" s="12" t="s">
        <v>36</v>
      </c>
      <c r="B40" s="4">
        <v>260</v>
      </c>
      <c r="C40" s="4"/>
      <c r="D40" s="4">
        <f t="shared" si="1"/>
        <v>260</v>
      </c>
      <c r="E40" s="4">
        <v>354</v>
      </c>
      <c r="F40" s="4">
        <v>1</v>
      </c>
      <c r="G40" s="4">
        <f t="shared" si="2"/>
        <v>355</v>
      </c>
      <c r="H40" s="6">
        <f t="shared" si="4"/>
        <v>36.153846153846153</v>
      </c>
      <c r="I40" s="6"/>
      <c r="J40" s="7">
        <f t="shared" si="5"/>
        <v>36.538461538461533</v>
      </c>
    </row>
    <row r="41" spans="1:10" x14ac:dyDescent="0.25">
      <c r="A41" s="8" t="s">
        <v>37</v>
      </c>
      <c r="B41" s="9">
        <v>6797</v>
      </c>
      <c r="C41" s="9">
        <v>593</v>
      </c>
      <c r="D41" s="9">
        <f t="shared" si="1"/>
        <v>7390</v>
      </c>
      <c r="E41" s="9">
        <v>7228</v>
      </c>
      <c r="F41" s="9">
        <v>631</v>
      </c>
      <c r="G41" s="9">
        <f t="shared" si="2"/>
        <v>7859</v>
      </c>
      <c r="H41" s="10">
        <f t="shared" si="4"/>
        <v>6.3410328085920256</v>
      </c>
      <c r="I41" s="10">
        <f t="shared" si="4"/>
        <v>6.4080944350758857</v>
      </c>
      <c r="J41" s="11">
        <f t="shared" si="5"/>
        <v>6.3464140730717187</v>
      </c>
    </row>
    <row r="42" spans="1:10" x14ac:dyDescent="0.25">
      <c r="A42" s="12" t="s">
        <v>38</v>
      </c>
      <c r="B42" s="4">
        <v>4283</v>
      </c>
      <c r="C42" s="4">
        <v>77</v>
      </c>
      <c r="D42" s="4">
        <f t="shared" si="1"/>
        <v>4360</v>
      </c>
      <c r="E42" s="4">
        <v>4954</v>
      </c>
      <c r="F42" s="4">
        <v>70</v>
      </c>
      <c r="G42" s="4">
        <f t="shared" si="2"/>
        <v>5024</v>
      </c>
      <c r="H42" s="6">
        <f t="shared" si="4"/>
        <v>15.666588839598411</v>
      </c>
      <c r="I42" s="6">
        <f t="shared" si="4"/>
        <v>-9.0909090909090917</v>
      </c>
      <c r="J42" s="7">
        <f t="shared" si="5"/>
        <v>15.229357798165138</v>
      </c>
    </row>
    <row r="43" spans="1:10" x14ac:dyDescent="0.25">
      <c r="A43" s="8" t="s">
        <v>39</v>
      </c>
      <c r="B43" s="9">
        <v>3243</v>
      </c>
      <c r="C43" s="9"/>
      <c r="D43" s="9">
        <f t="shared" si="1"/>
        <v>3243</v>
      </c>
      <c r="E43" s="9">
        <v>3884</v>
      </c>
      <c r="F43" s="9">
        <v>2</v>
      </c>
      <c r="G43" s="9">
        <f t="shared" si="2"/>
        <v>3886</v>
      </c>
      <c r="H43" s="10">
        <f t="shared" si="4"/>
        <v>19.765649090348443</v>
      </c>
      <c r="I43" s="10"/>
      <c r="J43" s="11">
        <f t="shared" si="5"/>
        <v>19.827320382362011</v>
      </c>
    </row>
    <row r="44" spans="1:10" x14ac:dyDescent="0.25">
      <c r="A44" s="12" t="s">
        <v>40</v>
      </c>
      <c r="B44" s="4">
        <v>2054</v>
      </c>
      <c r="C44" s="4">
        <v>6</v>
      </c>
      <c r="D44" s="4">
        <f t="shared" si="1"/>
        <v>2060</v>
      </c>
      <c r="E44" s="4">
        <v>2194</v>
      </c>
      <c r="F44" s="4">
        <v>8</v>
      </c>
      <c r="G44" s="4">
        <f t="shared" si="2"/>
        <v>2202</v>
      </c>
      <c r="H44" s="6">
        <f t="shared" si="4"/>
        <v>6.8159688412852972</v>
      </c>
      <c r="I44" s="6">
        <f t="shared" si="4"/>
        <v>33.333333333333329</v>
      </c>
      <c r="J44" s="7">
        <f t="shared" si="5"/>
        <v>6.8932038834951452</v>
      </c>
    </row>
    <row r="45" spans="1:10" x14ac:dyDescent="0.25">
      <c r="A45" s="8" t="s">
        <v>41</v>
      </c>
      <c r="B45" s="9">
        <v>2279</v>
      </c>
      <c r="C45" s="9">
        <v>8</v>
      </c>
      <c r="D45" s="9">
        <f t="shared" si="1"/>
        <v>2287</v>
      </c>
      <c r="E45" s="9">
        <v>2792</v>
      </c>
      <c r="F45" s="9">
        <v>26</v>
      </c>
      <c r="G45" s="9">
        <f t="shared" si="2"/>
        <v>2818</v>
      </c>
      <c r="H45" s="10">
        <f t="shared" si="4"/>
        <v>22.509872751206668</v>
      </c>
      <c r="I45" s="10">
        <f t="shared" si="4"/>
        <v>225</v>
      </c>
      <c r="J45" s="11">
        <f t="shared" si="5"/>
        <v>23.218189768255357</v>
      </c>
    </row>
    <row r="46" spans="1:10" x14ac:dyDescent="0.25">
      <c r="A46" s="12" t="s">
        <v>42</v>
      </c>
      <c r="B46" s="4"/>
      <c r="C46" s="4"/>
      <c r="D46" s="4"/>
      <c r="E46" s="4">
        <v>1584</v>
      </c>
      <c r="F46" s="4">
        <v>8</v>
      </c>
      <c r="G46" s="4">
        <f>+E46+F46</f>
        <v>1592</v>
      </c>
      <c r="H46" s="6"/>
      <c r="I46" s="6"/>
      <c r="J46" s="7"/>
    </row>
    <row r="47" spans="1:10" x14ac:dyDescent="0.25">
      <c r="A47" s="8" t="s">
        <v>43</v>
      </c>
      <c r="B47" s="9">
        <v>10138</v>
      </c>
      <c r="C47" s="9">
        <v>565</v>
      </c>
      <c r="D47" s="9">
        <f t="shared" si="1"/>
        <v>10703</v>
      </c>
      <c r="E47" s="9">
        <v>11332</v>
      </c>
      <c r="F47" s="9">
        <v>503</v>
      </c>
      <c r="G47" s="9">
        <f t="shared" si="2"/>
        <v>11835</v>
      </c>
      <c r="H47" s="10">
        <f t="shared" si="4"/>
        <v>11.777470901558493</v>
      </c>
      <c r="I47" s="10">
        <f t="shared" si="4"/>
        <v>-10.973451327433628</v>
      </c>
      <c r="J47" s="11">
        <f t="shared" si="5"/>
        <v>10.576473885826404</v>
      </c>
    </row>
    <row r="48" spans="1:10" x14ac:dyDescent="0.25">
      <c r="A48" s="12" t="s">
        <v>44</v>
      </c>
      <c r="B48" s="4">
        <v>334</v>
      </c>
      <c r="C48" s="4"/>
      <c r="D48" s="4">
        <f t="shared" si="1"/>
        <v>334</v>
      </c>
      <c r="E48" s="4">
        <v>912</v>
      </c>
      <c r="F48" s="4"/>
      <c r="G48" s="4">
        <f t="shared" si="2"/>
        <v>912</v>
      </c>
      <c r="H48" s="6">
        <f t="shared" si="4"/>
        <v>173.05389221556885</v>
      </c>
      <c r="I48" s="6"/>
      <c r="J48" s="7">
        <f t="shared" si="5"/>
        <v>173.05389221556885</v>
      </c>
    </row>
    <row r="49" spans="1:10" x14ac:dyDescent="0.25">
      <c r="A49" s="8" t="s">
        <v>45</v>
      </c>
      <c r="B49" s="9">
        <v>817</v>
      </c>
      <c r="C49" s="9"/>
      <c r="D49" s="9">
        <f t="shared" si="1"/>
        <v>817</v>
      </c>
      <c r="E49" s="9">
        <v>716</v>
      </c>
      <c r="F49" s="9">
        <v>3</v>
      </c>
      <c r="G49" s="9">
        <f t="shared" si="2"/>
        <v>719</v>
      </c>
      <c r="H49" s="10">
        <f t="shared" si="4"/>
        <v>-12.362301101591187</v>
      </c>
      <c r="I49" s="10"/>
      <c r="J49" s="11">
        <f t="shared" si="5"/>
        <v>-11.995104039167687</v>
      </c>
    </row>
    <row r="50" spans="1:10" x14ac:dyDescent="0.25">
      <c r="A50" s="12" t="s">
        <v>46</v>
      </c>
      <c r="B50" s="4">
        <v>3087</v>
      </c>
      <c r="C50" s="4">
        <v>47</v>
      </c>
      <c r="D50" s="4">
        <f t="shared" si="1"/>
        <v>3134</v>
      </c>
      <c r="E50" s="4">
        <v>3727</v>
      </c>
      <c r="F50" s="4">
        <v>39</v>
      </c>
      <c r="G50" s="4">
        <f t="shared" si="2"/>
        <v>3766</v>
      </c>
      <c r="H50" s="6">
        <f t="shared" si="4"/>
        <v>20.732102364755427</v>
      </c>
      <c r="I50" s="6">
        <f t="shared" si="4"/>
        <v>-17.021276595744681</v>
      </c>
      <c r="J50" s="7">
        <f t="shared" si="5"/>
        <v>20.165922144224631</v>
      </c>
    </row>
    <row r="51" spans="1:10" x14ac:dyDescent="0.25">
      <c r="A51" s="8" t="s">
        <v>47</v>
      </c>
      <c r="B51" s="9">
        <v>4073</v>
      </c>
      <c r="C51" s="9">
        <v>48</v>
      </c>
      <c r="D51" s="9">
        <f t="shared" si="1"/>
        <v>4121</v>
      </c>
      <c r="E51" s="9">
        <v>4806</v>
      </c>
      <c r="F51" s="9">
        <v>128</v>
      </c>
      <c r="G51" s="9">
        <f t="shared" si="2"/>
        <v>4934</v>
      </c>
      <c r="H51" s="10">
        <f t="shared" si="4"/>
        <v>17.996562730174318</v>
      </c>
      <c r="I51" s="10">
        <f t="shared" si="4"/>
        <v>166.66666666666669</v>
      </c>
      <c r="J51" s="11">
        <f t="shared" si="5"/>
        <v>19.728221305508374</v>
      </c>
    </row>
    <row r="52" spans="1:10" x14ac:dyDescent="0.25">
      <c r="A52" s="12" t="s">
        <v>48</v>
      </c>
      <c r="B52" s="4">
        <v>1838</v>
      </c>
      <c r="C52" s="4"/>
      <c r="D52" s="4">
        <f t="shared" si="1"/>
        <v>1838</v>
      </c>
      <c r="E52" s="4">
        <v>1819</v>
      </c>
      <c r="F52" s="4">
        <v>1</v>
      </c>
      <c r="G52" s="4">
        <f t="shared" si="2"/>
        <v>1820</v>
      </c>
      <c r="H52" s="6">
        <f t="shared" si="4"/>
        <v>-1.0337323177366704</v>
      </c>
      <c r="I52" s="6"/>
      <c r="J52" s="7">
        <f t="shared" si="5"/>
        <v>-0.97932535364526652</v>
      </c>
    </row>
    <row r="53" spans="1:10" x14ac:dyDescent="0.25">
      <c r="A53" s="8" t="s">
        <v>49</v>
      </c>
      <c r="B53" s="9">
        <v>1074</v>
      </c>
      <c r="C53" s="9">
        <v>221</v>
      </c>
      <c r="D53" s="9">
        <f t="shared" si="1"/>
        <v>1295</v>
      </c>
      <c r="E53" s="9">
        <v>1006</v>
      </c>
      <c r="F53" s="9">
        <v>514</v>
      </c>
      <c r="G53" s="9">
        <f t="shared" si="2"/>
        <v>1520</v>
      </c>
      <c r="H53" s="10">
        <f t="shared" si="4"/>
        <v>-6.3314711359404097</v>
      </c>
      <c r="I53" s="10">
        <f t="shared" si="4"/>
        <v>132.57918552036199</v>
      </c>
      <c r="J53" s="11">
        <f t="shared" si="5"/>
        <v>17.374517374517374</v>
      </c>
    </row>
    <row r="54" spans="1:10" x14ac:dyDescent="0.25">
      <c r="A54" s="12" t="s">
        <v>50</v>
      </c>
      <c r="B54" s="4">
        <v>598</v>
      </c>
      <c r="C54" s="4"/>
      <c r="D54" s="4">
        <f t="shared" si="1"/>
        <v>598</v>
      </c>
      <c r="E54" s="4">
        <v>810</v>
      </c>
      <c r="F54" s="4"/>
      <c r="G54" s="4">
        <f t="shared" si="2"/>
        <v>810</v>
      </c>
      <c r="H54" s="6">
        <f t="shared" si="4"/>
        <v>35.451505016722408</v>
      </c>
      <c r="I54" s="6"/>
      <c r="J54" s="7">
        <f t="shared" si="5"/>
        <v>35.451505016722408</v>
      </c>
    </row>
    <row r="55" spans="1:10" x14ac:dyDescent="0.25">
      <c r="A55" s="8" t="s">
        <v>51</v>
      </c>
      <c r="B55" s="9">
        <v>239</v>
      </c>
      <c r="C55" s="9"/>
      <c r="D55" s="9">
        <f t="shared" si="1"/>
        <v>239</v>
      </c>
      <c r="E55" s="9">
        <v>152</v>
      </c>
      <c r="F55" s="9"/>
      <c r="G55" s="9">
        <f t="shared" si="2"/>
        <v>152</v>
      </c>
      <c r="H55" s="10">
        <f t="shared" si="4"/>
        <v>-36.401673640167367</v>
      </c>
      <c r="I55" s="10"/>
      <c r="J55" s="11">
        <f t="shared" si="5"/>
        <v>-36.401673640167367</v>
      </c>
    </row>
    <row r="56" spans="1:10" x14ac:dyDescent="0.25">
      <c r="A56" s="12" t="s">
        <v>52</v>
      </c>
      <c r="B56" s="4">
        <v>7606</v>
      </c>
      <c r="C56" s="4">
        <v>18</v>
      </c>
      <c r="D56" s="4">
        <f t="shared" si="1"/>
        <v>7624</v>
      </c>
      <c r="E56" s="4">
        <v>8537</v>
      </c>
      <c r="F56" s="4">
        <v>24</v>
      </c>
      <c r="G56" s="4">
        <f t="shared" si="2"/>
        <v>8561</v>
      </c>
      <c r="H56" s="6">
        <f t="shared" si="4"/>
        <v>12.240336576387064</v>
      </c>
      <c r="I56" s="6">
        <f t="shared" si="4"/>
        <v>33.333333333333329</v>
      </c>
      <c r="J56" s="7">
        <f t="shared" si="5"/>
        <v>12.290136411332634</v>
      </c>
    </row>
    <row r="57" spans="1:10" x14ac:dyDescent="0.25">
      <c r="A57" s="8" t="s">
        <v>73</v>
      </c>
      <c r="B57" s="9">
        <v>670</v>
      </c>
      <c r="C57" s="9">
        <v>209</v>
      </c>
      <c r="D57" s="9">
        <f t="shared" si="1"/>
        <v>879</v>
      </c>
      <c r="E57" s="9">
        <v>689</v>
      </c>
      <c r="F57" s="9">
        <v>179</v>
      </c>
      <c r="G57" s="9">
        <f t="shared" si="2"/>
        <v>868</v>
      </c>
      <c r="H57" s="10">
        <f t="shared" si="4"/>
        <v>2.8358208955223883</v>
      </c>
      <c r="I57" s="10">
        <f t="shared" si="4"/>
        <v>-14.354066985645932</v>
      </c>
      <c r="J57" s="11">
        <f t="shared" si="5"/>
        <v>-1.2514220705346986</v>
      </c>
    </row>
    <row r="58" spans="1:10" x14ac:dyDescent="0.25">
      <c r="A58" s="12" t="s">
        <v>74</v>
      </c>
      <c r="B58" s="4"/>
      <c r="C58" s="4">
        <v>240</v>
      </c>
      <c r="D58" s="4">
        <f t="shared" si="1"/>
        <v>240</v>
      </c>
      <c r="E58" s="4"/>
      <c r="F58" s="4">
        <v>210</v>
      </c>
      <c r="G58" s="4">
        <f t="shared" si="2"/>
        <v>210</v>
      </c>
      <c r="H58" s="6"/>
      <c r="I58" s="6">
        <f t="shared" si="4"/>
        <v>-12.5</v>
      </c>
      <c r="J58" s="7">
        <f t="shared" si="5"/>
        <v>-12.5</v>
      </c>
    </row>
    <row r="59" spans="1:10" x14ac:dyDescent="0.25">
      <c r="A59" s="14" t="s">
        <v>53</v>
      </c>
      <c r="B59" s="31">
        <f>+B60-SUM(B5+B9+B19+B31+B57+B58)</f>
        <v>497411</v>
      </c>
      <c r="C59" s="31">
        <f t="shared" ref="C59:G59" si="6">+C60-SUM(C5+C9+C19+C31+C57+C58)</f>
        <v>484363</v>
      </c>
      <c r="D59" s="31">
        <f t="shared" si="6"/>
        <v>981774</v>
      </c>
      <c r="E59" s="31">
        <f t="shared" si="6"/>
        <v>535998</v>
      </c>
      <c r="F59" s="31">
        <f t="shared" si="6"/>
        <v>505846</v>
      </c>
      <c r="G59" s="31">
        <f t="shared" si="6"/>
        <v>1041844</v>
      </c>
      <c r="H59" s="32">
        <f>+((E59-B59)/B59)*100</f>
        <v>7.7575686906803432</v>
      </c>
      <c r="I59" s="32">
        <f t="shared" si="4"/>
        <v>4.4353098812254448</v>
      </c>
      <c r="J59" s="32">
        <f t="shared" si="4"/>
        <v>6.1185160739640692</v>
      </c>
    </row>
    <row r="60" spans="1:10" x14ac:dyDescent="0.25">
      <c r="A60" s="17" t="s">
        <v>54</v>
      </c>
      <c r="B60" s="33">
        <f>SUM(B4:B58)</f>
        <v>606063</v>
      </c>
      <c r="C60" s="33">
        <f t="shared" ref="C60:G60" si="7">SUM(C4:C58)</f>
        <v>553774</v>
      </c>
      <c r="D60" s="33">
        <f t="shared" si="7"/>
        <v>1159837</v>
      </c>
      <c r="E60" s="33">
        <f t="shared" si="7"/>
        <v>668817</v>
      </c>
      <c r="F60" s="33">
        <f t="shared" si="7"/>
        <v>585798</v>
      </c>
      <c r="G60" s="33">
        <f t="shared" si="7"/>
        <v>1254615</v>
      </c>
      <c r="H60" s="34">
        <f>+((E60-B60)/B60)*100</f>
        <v>10.354369100242055</v>
      </c>
      <c r="I60" s="34">
        <f t="shared" si="4"/>
        <v>5.7828644898460384</v>
      </c>
      <c r="J60" s="34">
        <f t="shared" si="4"/>
        <v>8.1716655012730239</v>
      </c>
    </row>
    <row r="61" spans="1:10" x14ac:dyDescent="0.25">
      <c r="A61" s="35"/>
      <c r="B61" s="36"/>
      <c r="C61" s="36"/>
      <c r="D61" s="36"/>
      <c r="E61" s="36"/>
      <c r="F61" s="36"/>
      <c r="G61" s="36"/>
      <c r="H61" s="36"/>
      <c r="I61" s="36"/>
      <c r="J61" s="37"/>
    </row>
    <row r="62" spans="1:10" x14ac:dyDescent="0.25">
      <c r="A62" s="35"/>
      <c r="B62" s="36"/>
      <c r="C62" s="36"/>
      <c r="D62" s="36"/>
      <c r="E62" s="36"/>
      <c r="F62" s="36"/>
      <c r="G62" s="36"/>
      <c r="H62" s="36"/>
      <c r="I62" s="36"/>
      <c r="J62" s="37"/>
    </row>
    <row r="63" spans="1:10" ht="15.75" thickBot="1" x14ac:dyDescent="0.3">
      <c r="A63" s="38"/>
      <c r="B63" s="39"/>
      <c r="C63" s="39"/>
      <c r="D63" s="39"/>
      <c r="E63" s="39"/>
      <c r="F63" s="39"/>
      <c r="G63" s="39"/>
      <c r="H63" s="39"/>
      <c r="I63" s="39"/>
      <c r="J63" s="40"/>
    </row>
    <row r="64" spans="1:10" ht="48.75" customHeight="1" x14ac:dyDescent="0.25">
      <c r="A64" s="51" t="s">
        <v>57</v>
      </c>
      <c r="B64" s="51"/>
      <c r="C64" s="51"/>
      <c r="D64" s="51"/>
      <c r="E64" s="51"/>
      <c r="F64" s="51"/>
      <c r="G64" s="51"/>
      <c r="H64" s="51"/>
      <c r="I64" s="51"/>
      <c r="J64" s="51"/>
    </row>
  </sheetData>
  <mergeCells count="6">
    <mergeCell ref="A64:J64"/>
    <mergeCell ref="A1:J1"/>
    <mergeCell ref="A2:A3"/>
    <mergeCell ref="B2:D2"/>
    <mergeCell ref="E2:G2"/>
    <mergeCell ref="H2:J2"/>
  </mergeCells>
  <pageMargins left="0.7" right="0.7" top="0.75" bottom="0.75" header="0.3" footer="0.3"/>
  <pageSetup paperSize="9" scale="56" orientation="portrait" verticalDpi="597"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
  <sheetViews>
    <sheetView topLeftCell="A37" zoomScale="80" zoomScaleNormal="80" zoomScaleSheetLayoutView="80" workbookViewId="0">
      <selection activeCell="H68" sqref="H68"/>
    </sheetView>
  </sheetViews>
  <sheetFormatPr defaultRowHeight="15" x14ac:dyDescent="0.25"/>
  <cols>
    <col min="1" max="1" width="28.140625" customWidth="1"/>
    <col min="2" max="10" width="14.28515625" customWidth="1"/>
  </cols>
  <sheetData>
    <row r="1" spans="1:10" ht="27.75" customHeight="1" x14ac:dyDescent="0.25">
      <c r="A1" s="52" t="s">
        <v>64</v>
      </c>
      <c r="B1" s="53"/>
      <c r="C1" s="53"/>
      <c r="D1" s="53"/>
      <c r="E1" s="53"/>
      <c r="F1" s="53"/>
      <c r="G1" s="53"/>
      <c r="H1" s="53"/>
      <c r="I1" s="53"/>
      <c r="J1" s="54"/>
    </row>
    <row r="2" spans="1:10" ht="27.75" customHeight="1" x14ac:dyDescent="0.25">
      <c r="A2" s="55" t="s">
        <v>1</v>
      </c>
      <c r="B2" s="57" t="s">
        <v>68</v>
      </c>
      <c r="C2" s="57"/>
      <c r="D2" s="57"/>
      <c r="E2" s="57" t="s">
        <v>69</v>
      </c>
      <c r="F2" s="57"/>
      <c r="G2" s="57"/>
      <c r="H2" s="58" t="s">
        <v>2</v>
      </c>
      <c r="I2" s="58"/>
      <c r="J2" s="59"/>
    </row>
    <row r="3" spans="1:10" x14ac:dyDescent="0.25">
      <c r="A3" s="56"/>
      <c r="B3" s="1" t="s">
        <v>3</v>
      </c>
      <c r="C3" s="1" t="s">
        <v>4</v>
      </c>
      <c r="D3" s="1" t="s">
        <v>5</v>
      </c>
      <c r="E3" s="1" t="s">
        <v>3</v>
      </c>
      <c r="F3" s="1" t="s">
        <v>4</v>
      </c>
      <c r="G3" s="1" t="s">
        <v>5</v>
      </c>
      <c r="H3" s="1" t="s">
        <v>3</v>
      </c>
      <c r="I3" s="1" t="s">
        <v>4</v>
      </c>
      <c r="J3" s="2" t="s">
        <v>5</v>
      </c>
    </row>
    <row r="4" spans="1:10" x14ac:dyDescent="0.25">
      <c r="A4" s="3" t="s">
        <v>6</v>
      </c>
      <c r="B4" s="4">
        <v>222206.511</v>
      </c>
      <c r="C4" s="4">
        <v>1409321.439</v>
      </c>
      <c r="D4" s="4">
        <f>+B4+C4</f>
        <v>1631527.95</v>
      </c>
      <c r="E4" s="4">
        <v>222648.95499999999</v>
      </c>
      <c r="F4" s="4">
        <v>1532074.76</v>
      </c>
      <c r="G4" s="4">
        <f>+E4+F4</f>
        <v>1754723.7150000001</v>
      </c>
      <c r="H4" s="5">
        <f>+((E4-B4)/B4)*100</f>
        <v>0.19911387745068757</v>
      </c>
      <c r="I4" s="6">
        <f t="shared" ref="I4:J18" si="0">+((F4-C4)/C4)*100</f>
        <v>8.7101010176288103</v>
      </c>
      <c r="J4" s="7">
        <f t="shared" si="0"/>
        <v>7.5509441931411683</v>
      </c>
    </row>
    <row r="5" spans="1:10" x14ac:dyDescent="0.25">
      <c r="A5" s="8" t="s">
        <v>70</v>
      </c>
      <c r="B5" s="9">
        <v>113929.31400000001</v>
      </c>
      <c r="C5" s="9">
        <v>169136.05399999997</v>
      </c>
      <c r="D5" s="9">
        <f t="shared" ref="D5:D58" si="1">+B5+C5</f>
        <v>283065.36800000002</v>
      </c>
      <c r="E5" s="9">
        <v>135636.13399999999</v>
      </c>
      <c r="F5" s="9">
        <v>193772.704</v>
      </c>
      <c r="G5" s="9">
        <f t="shared" ref="G5:G58" si="2">+E5+F5</f>
        <v>329408.83799999999</v>
      </c>
      <c r="H5" s="10">
        <f t="shared" ref="H5:J20" si="3">+((E5-B5)/B5)*100</f>
        <v>19.052883966281037</v>
      </c>
      <c r="I5" s="10">
        <f t="shared" si="0"/>
        <v>14.566172863415641</v>
      </c>
      <c r="J5" s="11">
        <f t="shared" si="0"/>
        <v>16.372002808905954</v>
      </c>
    </row>
    <row r="6" spans="1:10" x14ac:dyDescent="0.25">
      <c r="A6" s="12" t="s">
        <v>7</v>
      </c>
      <c r="B6" s="4">
        <v>79088.941999999995</v>
      </c>
      <c r="C6" s="4">
        <v>31177.488000000001</v>
      </c>
      <c r="D6" s="4">
        <f t="shared" si="1"/>
        <v>110266.43</v>
      </c>
      <c r="E6" s="4">
        <v>82548.114000000001</v>
      </c>
      <c r="F6" s="4">
        <v>30475.348999999998</v>
      </c>
      <c r="G6" s="4">
        <f t="shared" si="2"/>
        <v>113023.463</v>
      </c>
      <c r="H6" s="6">
        <f t="shared" si="3"/>
        <v>4.3737745284290268</v>
      </c>
      <c r="I6" s="6">
        <f t="shared" si="0"/>
        <v>-2.2520704682814818</v>
      </c>
      <c r="J6" s="7">
        <f t="shared" si="0"/>
        <v>2.5003375914138242</v>
      </c>
    </row>
    <row r="7" spans="1:10" x14ac:dyDescent="0.25">
      <c r="A7" s="8" t="s">
        <v>8</v>
      </c>
      <c r="B7" s="9">
        <v>81410.320999999996</v>
      </c>
      <c r="C7" s="9">
        <v>46232.762999999992</v>
      </c>
      <c r="D7" s="9">
        <f t="shared" si="1"/>
        <v>127643.08399999999</v>
      </c>
      <c r="E7" s="9">
        <v>86842.024999999994</v>
      </c>
      <c r="F7" s="9">
        <v>47774.142</v>
      </c>
      <c r="G7" s="9">
        <f t="shared" si="2"/>
        <v>134616.16699999999</v>
      </c>
      <c r="H7" s="10">
        <f t="shared" si="3"/>
        <v>6.6720090687272915</v>
      </c>
      <c r="I7" s="10">
        <f t="shared" si="0"/>
        <v>3.3339538889337161</v>
      </c>
      <c r="J7" s="11">
        <f t="shared" si="0"/>
        <v>5.4629540289076681</v>
      </c>
    </row>
    <row r="8" spans="1:10" x14ac:dyDescent="0.25">
      <c r="A8" s="12" t="s">
        <v>9</v>
      </c>
      <c r="B8" s="4">
        <v>60412.584999999992</v>
      </c>
      <c r="C8" s="4">
        <v>301135.70699999999</v>
      </c>
      <c r="D8" s="4">
        <f t="shared" si="1"/>
        <v>361548.29200000002</v>
      </c>
      <c r="E8" s="4">
        <v>64210.279000000002</v>
      </c>
      <c r="F8" s="4">
        <v>283683.799</v>
      </c>
      <c r="G8" s="4">
        <f t="shared" si="2"/>
        <v>347894.07799999998</v>
      </c>
      <c r="H8" s="6">
        <f t="shared" si="3"/>
        <v>6.2862630360876155</v>
      </c>
      <c r="I8" s="6">
        <f t="shared" si="0"/>
        <v>-5.7953632180855914</v>
      </c>
      <c r="J8" s="7">
        <f t="shared" si="0"/>
        <v>-3.7765948013384709</v>
      </c>
    </row>
    <row r="9" spans="1:10" x14ac:dyDescent="0.25">
      <c r="A9" s="8" t="s">
        <v>75</v>
      </c>
      <c r="B9" s="9">
        <v>2763.3860000000004</v>
      </c>
      <c r="C9" s="9">
        <v>5587.6590000000006</v>
      </c>
      <c r="D9" s="9">
        <f t="shared" si="1"/>
        <v>8351.0450000000019</v>
      </c>
      <c r="E9" s="9">
        <v>3620.8490000000002</v>
      </c>
      <c r="F9" s="9">
        <v>7095.6139999999996</v>
      </c>
      <c r="G9" s="9">
        <f t="shared" si="2"/>
        <v>10716.463</v>
      </c>
      <c r="H9" s="10">
        <f t="shared" si="3"/>
        <v>31.029432732162633</v>
      </c>
      <c r="I9" s="10">
        <f t="shared" si="0"/>
        <v>26.987240989473388</v>
      </c>
      <c r="J9" s="11">
        <f t="shared" si="0"/>
        <v>28.32481443939049</v>
      </c>
    </row>
    <row r="10" spans="1:10" x14ac:dyDescent="0.25">
      <c r="A10" s="12" t="s">
        <v>10</v>
      </c>
      <c r="B10" s="4">
        <v>9993.0059999999994</v>
      </c>
      <c r="C10" s="4">
        <v>44324.114000000001</v>
      </c>
      <c r="D10" s="4">
        <f t="shared" si="1"/>
        <v>54317.120000000003</v>
      </c>
      <c r="E10" s="4">
        <v>11413.237999999999</v>
      </c>
      <c r="F10" s="4">
        <v>42612.082999999999</v>
      </c>
      <c r="G10" s="4">
        <f t="shared" si="2"/>
        <v>54025.320999999996</v>
      </c>
      <c r="H10" s="6">
        <f t="shared" si="3"/>
        <v>14.212260054682247</v>
      </c>
      <c r="I10" s="6">
        <f t="shared" si="0"/>
        <v>-3.8625272915776785</v>
      </c>
      <c r="J10" s="7">
        <f t="shared" si="0"/>
        <v>-0.53721368143231141</v>
      </c>
    </row>
    <row r="11" spans="1:10" x14ac:dyDescent="0.25">
      <c r="A11" s="8" t="s">
        <v>11</v>
      </c>
      <c r="B11" s="9">
        <v>18400.802</v>
      </c>
      <c r="C11" s="9">
        <v>25095.852000000003</v>
      </c>
      <c r="D11" s="9">
        <f t="shared" si="1"/>
        <v>43496.654000000002</v>
      </c>
      <c r="E11" s="9">
        <v>20008.376</v>
      </c>
      <c r="F11" s="9">
        <v>21649.632000000001</v>
      </c>
      <c r="G11" s="9">
        <f t="shared" si="2"/>
        <v>41658.008000000002</v>
      </c>
      <c r="H11" s="10">
        <f t="shared" si="3"/>
        <v>8.7364344228039652</v>
      </c>
      <c r="I11" s="10">
        <f t="shared" si="0"/>
        <v>-13.732229533390623</v>
      </c>
      <c r="J11" s="11">
        <f t="shared" si="0"/>
        <v>-4.2270975601939416</v>
      </c>
    </row>
    <row r="12" spans="1:10" x14ac:dyDescent="0.25">
      <c r="A12" s="12" t="s">
        <v>12</v>
      </c>
      <c r="B12" s="4">
        <v>36218.678999999996</v>
      </c>
      <c r="C12" s="4">
        <v>10212.64</v>
      </c>
      <c r="D12" s="4">
        <f t="shared" si="1"/>
        <v>46431.318999999996</v>
      </c>
      <c r="E12" s="4">
        <v>38530.724999999999</v>
      </c>
      <c r="F12" s="4">
        <v>11651.848</v>
      </c>
      <c r="G12" s="4">
        <f t="shared" si="2"/>
        <v>50182.572999999997</v>
      </c>
      <c r="H12" s="6">
        <f t="shared" si="3"/>
        <v>6.3835735146497266</v>
      </c>
      <c r="I12" s="6">
        <f t="shared" si="0"/>
        <v>14.092418806498619</v>
      </c>
      <c r="J12" s="7">
        <f t="shared" si="0"/>
        <v>8.0791458885757717</v>
      </c>
    </row>
    <row r="13" spans="1:10" x14ac:dyDescent="0.25">
      <c r="A13" s="8" t="s">
        <v>13</v>
      </c>
      <c r="B13" s="9">
        <v>24623.375999999997</v>
      </c>
      <c r="C13" s="9">
        <v>9977.6209999999992</v>
      </c>
      <c r="D13" s="9">
        <f t="shared" si="1"/>
        <v>34600.996999999996</v>
      </c>
      <c r="E13" s="9">
        <v>28356.825000000001</v>
      </c>
      <c r="F13" s="9">
        <v>2432.886</v>
      </c>
      <c r="G13" s="9">
        <f t="shared" si="2"/>
        <v>30789.710999999999</v>
      </c>
      <c r="H13" s="10">
        <f t="shared" si="3"/>
        <v>15.162214149676325</v>
      </c>
      <c r="I13" s="10">
        <f t="shared" si="0"/>
        <v>-75.61657232721106</v>
      </c>
      <c r="J13" s="11">
        <f t="shared" si="0"/>
        <v>-11.014960060254902</v>
      </c>
    </row>
    <row r="14" spans="1:10" x14ac:dyDescent="0.25">
      <c r="A14" s="12" t="s">
        <v>14</v>
      </c>
      <c r="B14" s="4">
        <v>8431.8670000000002</v>
      </c>
      <c r="C14" s="4">
        <v>366.21899999999994</v>
      </c>
      <c r="D14" s="4">
        <f t="shared" si="1"/>
        <v>8798.0859999999993</v>
      </c>
      <c r="E14" s="4">
        <v>8890.491</v>
      </c>
      <c r="F14" s="4">
        <v>304.60300000000001</v>
      </c>
      <c r="G14" s="4">
        <f t="shared" si="2"/>
        <v>9195.0939999999991</v>
      </c>
      <c r="H14" s="6">
        <f t="shared" si="3"/>
        <v>5.4391749774990501</v>
      </c>
      <c r="I14" s="6">
        <f t="shared" si="0"/>
        <v>-16.824905316217876</v>
      </c>
      <c r="J14" s="7">
        <f t="shared" si="0"/>
        <v>4.5124360002846053</v>
      </c>
    </row>
    <row r="15" spans="1:10" x14ac:dyDescent="0.25">
      <c r="A15" s="8" t="s">
        <v>15</v>
      </c>
      <c r="B15" s="9">
        <v>18134.401000000002</v>
      </c>
      <c r="C15" s="9">
        <v>3630.1919999999996</v>
      </c>
      <c r="D15" s="9">
        <f t="shared" si="1"/>
        <v>21764.593000000001</v>
      </c>
      <c r="E15" s="9">
        <v>18928.649000000001</v>
      </c>
      <c r="F15" s="9">
        <v>3503.587</v>
      </c>
      <c r="G15" s="9">
        <f t="shared" si="2"/>
        <v>22432.236000000001</v>
      </c>
      <c r="H15" s="10">
        <f t="shared" si="3"/>
        <v>4.3797862416299251</v>
      </c>
      <c r="I15" s="10">
        <f t="shared" si="0"/>
        <v>-3.4875565810293114</v>
      </c>
      <c r="J15" s="11">
        <f t="shared" si="0"/>
        <v>3.0675648288024502</v>
      </c>
    </row>
    <row r="16" spans="1:10" x14ac:dyDescent="0.25">
      <c r="A16" s="12" t="s">
        <v>16</v>
      </c>
      <c r="B16" s="4">
        <v>1320.3089999999997</v>
      </c>
      <c r="C16" s="4"/>
      <c r="D16" s="4">
        <f t="shared" si="1"/>
        <v>1320.3089999999997</v>
      </c>
      <c r="E16" s="4">
        <v>1627.5709999999999</v>
      </c>
      <c r="F16" s="4">
        <v>2.181</v>
      </c>
      <c r="G16" s="4">
        <f t="shared" si="2"/>
        <v>1629.752</v>
      </c>
      <c r="H16" s="6">
        <f t="shared" si="3"/>
        <v>23.271976484292708</v>
      </c>
      <c r="I16" s="6"/>
      <c r="J16" s="7">
        <f t="shared" si="0"/>
        <v>23.437165087869602</v>
      </c>
    </row>
    <row r="17" spans="1:10" x14ac:dyDescent="0.25">
      <c r="A17" s="8" t="s">
        <v>17</v>
      </c>
      <c r="B17" s="9">
        <v>1988.9630000000002</v>
      </c>
      <c r="C17" s="9"/>
      <c r="D17" s="9">
        <f t="shared" si="1"/>
        <v>1988.9630000000002</v>
      </c>
      <c r="E17" s="9">
        <v>2080.4009999999998</v>
      </c>
      <c r="F17" s="9"/>
      <c r="G17" s="9">
        <f t="shared" si="2"/>
        <v>2080.4009999999998</v>
      </c>
      <c r="H17" s="10">
        <f t="shared" si="3"/>
        <v>4.5972700346863986</v>
      </c>
      <c r="I17" s="10"/>
      <c r="J17" s="11">
        <f t="shared" si="0"/>
        <v>4.5972700346863986</v>
      </c>
    </row>
    <row r="18" spans="1:10" x14ac:dyDescent="0.25">
      <c r="A18" s="12" t="s">
        <v>18</v>
      </c>
      <c r="B18" s="4">
        <v>1146.779</v>
      </c>
      <c r="C18" s="4">
        <v>51.726000000000006</v>
      </c>
      <c r="D18" s="4">
        <f t="shared" si="1"/>
        <v>1198.5050000000001</v>
      </c>
      <c r="E18" s="4">
        <v>1146.7090000000001</v>
      </c>
      <c r="F18" s="4">
        <v>83.474000000000004</v>
      </c>
      <c r="G18" s="4">
        <f t="shared" si="2"/>
        <v>1230.183</v>
      </c>
      <c r="H18" s="6">
        <f t="shared" si="3"/>
        <v>-6.1040531785057396E-3</v>
      </c>
      <c r="I18" s="6">
        <f t="shared" si="3"/>
        <v>61.377257085411586</v>
      </c>
      <c r="J18" s="7">
        <f t="shared" si="0"/>
        <v>2.6431262280924885</v>
      </c>
    </row>
    <row r="19" spans="1:10" x14ac:dyDescent="0.25">
      <c r="A19" s="8" t="s">
        <v>71</v>
      </c>
      <c r="B19" s="9"/>
      <c r="C19" s="9"/>
      <c r="D19" s="9"/>
      <c r="E19" s="9"/>
      <c r="F19" s="9"/>
      <c r="G19" s="9"/>
      <c r="H19" s="10"/>
      <c r="I19" s="10"/>
      <c r="J19" s="11"/>
    </row>
    <row r="20" spans="1:10" x14ac:dyDescent="0.25">
      <c r="A20" s="12" t="s">
        <v>19</v>
      </c>
      <c r="B20" s="4">
        <v>1477.7080000000001</v>
      </c>
      <c r="C20" s="4">
        <v>167.25899999999999</v>
      </c>
      <c r="D20" s="4">
        <f t="shared" si="1"/>
        <v>1644.9670000000001</v>
      </c>
      <c r="E20" s="4">
        <v>2122.0129999999999</v>
      </c>
      <c r="F20" s="4">
        <v>217.6</v>
      </c>
      <c r="G20" s="4">
        <f t="shared" si="2"/>
        <v>2339.6129999999998</v>
      </c>
      <c r="H20" s="6">
        <f t="shared" si="3"/>
        <v>43.601645250617835</v>
      </c>
      <c r="I20" s="6">
        <f t="shared" si="3"/>
        <v>30.097633012274382</v>
      </c>
      <c r="J20" s="7">
        <f t="shared" si="3"/>
        <v>42.228567503177857</v>
      </c>
    </row>
    <row r="21" spans="1:10" x14ac:dyDescent="0.25">
      <c r="A21" s="8" t="s">
        <v>20</v>
      </c>
      <c r="B21" s="9">
        <v>1.093</v>
      </c>
      <c r="C21" s="9"/>
      <c r="D21" s="9">
        <f t="shared" si="1"/>
        <v>1.093</v>
      </c>
      <c r="E21" s="9">
        <v>1.6930000000000001</v>
      </c>
      <c r="F21" s="9"/>
      <c r="G21" s="9">
        <f t="shared" si="2"/>
        <v>1.6930000000000001</v>
      </c>
      <c r="H21" s="10">
        <f t="shared" ref="H21:J60" si="4">+((E21-B21)/B21)*100</f>
        <v>54.894784995425447</v>
      </c>
      <c r="I21" s="10"/>
      <c r="J21" s="11">
        <f t="shared" ref="J21:J58" si="5">+((G21-D21)/D21)*100</f>
        <v>54.894784995425447</v>
      </c>
    </row>
    <row r="22" spans="1:10" x14ac:dyDescent="0.25">
      <c r="A22" s="12" t="s">
        <v>21</v>
      </c>
      <c r="B22" s="4">
        <v>4374.7330000000002</v>
      </c>
      <c r="C22" s="4">
        <v>7.6520000000000001</v>
      </c>
      <c r="D22" s="4">
        <f t="shared" si="1"/>
        <v>4382.3850000000002</v>
      </c>
      <c r="E22" s="4">
        <v>1831.73</v>
      </c>
      <c r="F22" s="4">
        <v>8.9220000000000006</v>
      </c>
      <c r="G22" s="4">
        <f t="shared" si="2"/>
        <v>1840.652</v>
      </c>
      <c r="H22" s="6">
        <f t="shared" si="4"/>
        <v>-58.129330407135704</v>
      </c>
      <c r="I22" s="6">
        <f t="shared" si="4"/>
        <v>16.596968112911664</v>
      </c>
      <c r="J22" s="7">
        <f t="shared" si="5"/>
        <v>-57.998852223161592</v>
      </c>
    </row>
    <row r="23" spans="1:10" x14ac:dyDescent="0.25">
      <c r="A23" s="8" t="s">
        <v>22</v>
      </c>
      <c r="B23" s="9">
        <v>1207.796</v>
      </c>
      <c r="C23" s="9"/>
      <c r="D23" s="9">
        <f t="shared" si="1"/>
        <v>1207.796</v>
      </c>
      <c r="E23" s="9">
        <v>1360.5889999999999</v>
      </c>
      <c r="F23" s="9"/>
      <c r="G23" s="9">
        <f t="shared" si="2"/>
        <v>1360.5889999999999</v>
      </c>
      <c r="H23" s="10">
        <f t="shared" si="4"/>
        <v>12.650563505757587</v>
      </c>
      <c r="I23" s="10"/>
      <c r="J23" s="11">
        <f t="shared" si="5"/>
        <v>12.650563505757587</v>
      </c>
    </row>
    <row r="24" spans="1:10" x14ac:dyDescent="0.25">
      <c r="A24" s="12" t="s">
        <v>23</v>
      </c>
      <c r="B24" s="4">
        <v>356.11100000000005</v>
      </c>
      <c r="C24" s="4">
        <v>652.21500000000003</v>
      </c>
      <c r="D24" s="4">
        <f t="shared" si="1"/>
        <v>1008.326</v>
      </c>
      <c r="E24" s="4">
        <v>1493.297</v>
      </c>
      <c r="F24" s="4">
        <v>695.33100000000002</v>
      </c>
      <c r="G24" s="4">
        <f t="shared" si="2"/>
        <v>2188.6280000000002</v>
      </c>
      <c r="H24" s="6">
        <f t="shared" si="4"/>
        <v>319.33470182049973</v>
      </c>
      <c r="I24" s="6">
        <f t="shared" si="4"/>
        <v>6.6107035256778799</v>
      </c>
      <c r="J24" s="7">
        <f t="shared" si="5"/>
        <v>117.05559511507192</v>
      </c>
    </row>
    <row r="25" spans="1:10" x14ac:dyDescent="0.25">
      <c r="A25" s="8" t="s">
        <v>24</v>
      </c>
      <c r="B25" s="9">
        <v>338.21500000000003</v>
      </c>
      <c r="C25" s="9">
        <v>6.2329999999999997</v>
      </c>
      <c r="D25" s="9">
        <f t="shared" si="1"/>
        <v>344.44800000000004</v>
      </c>
      <c r="E25" s="9">
        <v>911.13599999999997</v>
      </c>
      <c r="F25" s="9">
        <v>8.3699999999999992</v>
      </c>
      <c r="G25" s="9">
        <f t="shared" si="2"/>
        <v>919.50599999999997</v>
      </c>
      <c r="H25" s="10">
        <f t="shared" si="4"/>
        <v>169.39550286060637</v>
      </c>
      <c r="I25" s="10">
        <f t="shared" si="4"/>
        <v>34.285255896037214</v>
      </c>
      <c r="J25" s="11">
        <f t="shared" si="5"/>
        <v>166.95059921962095</v>
      </c>
    </row>
    <row r="26" spans="1:10" x14ac:dyDescent="0.25">
      <c r="A26" s="12" t="s">
        <v>25</v>
      </c>
      <c r="B26" s="4"/>
      <c r="C26" s="4"/>
      <c r="D26" s="4"/>
      <c r="E26" s="4"/>
      <c r="F26" s="4"/>
      <c r="G26" s="4"/>
      <c r="H26" s="6"/>
      <c r="I26" s="6"/>
      <c r="J26" s="7"/>
    </row>
    <row r="27" spans="1:10" x14ac:dyDescent="0.25">
      <c r="A27" s="8" t="s">
        <v>26</v>
      </c>
      <c r="B27" s="9">
        <v>3373.0840000000003</v>
      </c>
      <c r="C27" s="9">
        <v>112.59899999999999</v>
      </c>
      <c r="D27" s="9">
        <f t="shared" si="1"/>
        <v>3485.6830000000004</v>
      </c>
      <c r="E27" s="9">
        <v>3949.7869999999998</v>
      </c>
      <c r="F27" s="9">
        <v>162.15</v>
      </c>
      <c r="G27" s="9">
        <f t="shared" si="2"/>
        <v>4111.9369999999999</v>
      </c>
      <c r="H27" s="10">
        <f t="shared" si="4"/>
        <v>17.097202441445262</v>
      </c>
      <c r="I27" s="10">
        <f t="shared" si="4"/>
        <v>44.006607518716876</v>
      </c>
      <c r="J27" s="11">
        <f t="shared" si="5"/>
        <v>17.966464535071015</v>
      </c>
    </row>
    <row r="28" spans="1:10" x14ac:dyDescent="0.25">
      <c r="A28" s="12" t="s">
        <v>27</v>
      </c>
      <c r="B28" s="4">
        <v>15179.499</v>
      </c>
      <c r="C28" s="4">
        <v>406.72300000000001</v>
      </c>
      <c r="D28" s="4">
        <f t="shared" si="1"/>
        <v>15586.222</v>
      </c>
      <c r="E28" s="4">
        <v>16534.646000000001</v>
      </c>
      <c r="F28" s="4">
        <v>381.28</v>
      </c>
      <c r="G28" s="4">
        <f t="shared" si="2"/>
        <v>16915.925999999999</v>
      </c>
      <c r="H28" s="6">
        <f t="shared" si="4"/>
        <v>8.9274817304576448</v>
      </c>
      <c r="I28" s="6">
        <f t="shared" si="4"/>
        <v>-6.2556088541833237</v>
      </c>
      <c r="J28" s="7">
        <f t="shared" si="5"/>
        <v>8.5312784586283943</v>
      </c>
    </row>
    <row r="29" spans="1:10" x14ac:dyDescent="0.25">
      <c r="A29" s="8" t="s">
        <v>28</v>
      </c>
      <c r="B29" s="9">
        <v>7619.9439999999995</v>
      </c>
      <c r="C29" s="9">
        <v>840.00600000000009</v>
      </c>
      <c r="D29" s="9">
        <f t="shared" si="1"/>
        <v>8459.9499999999989</v>
      </c>
      <c r="E29" s="9">
        <v>8026.8329999999996</v>
      </c>
      <c r="F29" s="9">
        <v>723.60299999999995</v>
      </c>
      <c r="G29" s="9">
        <f t="shared" si="2"/>
        <v>8750.4359999999997</v>
      </c>
      <c r="H29" s="10">
        <f t="shared" si="4"/>
        <v>5.3397898987184185</v>
      </c>
      <c r="I29" s="10">
        <f t="shared" si="4"/>
        <v>-13.857401018564167</v>
      </c>
      <c r="J29" s="11">
        <f t="shared" si="5"/>
        <v>3.4336609554430089</v>
      </c>
    </row>
    <row r="30" spans="1:10" x14ac:dyDescent="0.25">
      <c r="A30" s="12" t="s">
        <v>29</v>
      </c>
      <c r="B30" s="4">
        <v>2864.433</v>
      </c>
      <c r="C30" s="4">
        <v>26.992000000000001</v>
      </c>
      <c r="D30" s="4">
        <f t="shared" si="1"/>
        <v>2891.4250000000002</v>
      </c>
      <c r="E30" s="4">
        <v>2792.1309999999999</v>
      </c>
      <c r="F30" s="4">
        <v>12.13</v>
      </c>
      <c r="G30" s="4">
        <f t="shared" si="2"/>
        <v>2804.261</v>
      </c>
      <c r="H30" s="6">
        <f t="shared" si="4"/>
        <v>-2.5241295572282589</v>
      </c>
      <c r="I30" s="6">
        <f t="shared" si="4"/>
        <v>-55.060758743331348</v>
      </c>
      <c r="J30" s="7">
        <f t="shared" si="5"/>
        <v>-3.0145689409201419</v>
      </c>
    </row>
    <row r="31" spans="1:10" x14ac:dyDescent="0.25">
      <c r="A31" s="8" t="s">
        <v>72</v>
      </c>
      <c r="B31" s="9">
        <v>25.905999999999999</v>
      </c>
      <c r="C31" s="9">
        <v>1032.1690000000001</v>
      </c>
      <c r="D31" s="9">
        <f t="shared" si="1"/>
        <v>1058.075</v>
      </c>
      <c r="E31" s="9">
        <v>24.204000000000001</v>
      </c>
      <c r="F31" s="9">
        <v>1159.3679999999999</v>
      </c>
      <c r="G31" s="9">
        <f t="shared" si="2"/>
        <v>1183.5719999999999</v>
      </c>
      <c r="H31" s="10">
        <f t="shared" si="4"/>
        <v>-6.5699065853470167</v>
      </c>
      <c r="I31" s="10">
        <f t="shared" si="4"/>
        <v>12.323466409086093</v>
      </c>
      <c r="J31" s="11">
        <f t="shared" si="5"/>
        <v>11.860879427261757</v>
      </c>
    </row>
    <row r="32" spans="1:10" x14ac:dyDescent="0.25">
      <c r="A32" s="12" t="s">
        <v>67</v>
      </c>
      <c r="B32" s="4"/>
      <c r="C32" s="4"/>
      <c r="D32" s="4"/>
      <c r="E32" s="4">
        <v>218.428</v>
      </c>
      <c r="F32" s="4"/>
      <c r="G32" s="4">
        <f>+E32+F32</f>
        <v>218.428</v>
      </c>
      <c r="H32" s="6"/>
      <c r="I32" s="6"/>
      <c r="J32" s="7"/>
    </row>
    <row r="33" spans="1:10" x14ac:dyDescent="0.25">
      <c r="A33" s="8" t="s">
        <v>66</v>
      </c>
      <c r="B33" s="9">
        <v>8095.1129999999994</v>
      </c>
      <c r="C33" s="9">
        <v>5015.670000000001</v>
      </c>
      <c r="D33" s="9">
        <f t="shared" si="1"/>
        <v>13110.782999999999</v>
      </c>
      <c r="E33" s="9">
        <v>8404.4110000000001</v>
      </c>
      <c r="F33" s="9">
        <v>4749.4809999999998</v>
      </c>
      <c r="G33" s="9">
        <f t="shared" si="2"/>
        <v>13153.892</v>
      </c>
      <c r="H33" s="10">
        <f t="shared" si="4"/>
        <v>3.8207990425828604</v>
      </c>
      <c r="I33" s="10">
        <f t="shared" si="4"/>
        <v>-5.3071474000482715</v>
      </c>
      <c r="J33" s="13">
        <f t="shared" si="5"/>
        <v>0.32880568612874134</v>
      </c>
    </row>
    <row r="34" spans="1:10" x14ac:dyDescent="0.25">
      <c r="A34" s="12" t="s">
        <v>30</v>
      </c>
      <c r="B34" s="4">
        <v>2240.27</v>
      </c>
      <c r="C34" s="4"/>
      <c r="D34" s="4">
        <f t="shared" si="1"/>
        <v>2240.27</v>
      </c>
      <c r="E34" s="4">
        <v>2422.0450000000001</v>
      </c>
      <c r="F34" s="4"/>
      <c r="G34" s="4">
        <f t="shared" si="2"/>
        <v>2422.0450000000001</v>
      </c>
      <c r="H34" s="6">
        <f t="shared" si="4"/>
        <v>8.1139773330893181</v>
      </c>
      <c r="I34" s="6"/>
      <c r="J34" s="7">
        <f t="shared" si="5"/>
        <v>8.1139773330893181</v>
      </c>
    </row>
    <row r="35" spans="1:10" x14ac:dyDescent="0.25">
      <c r="A35" s="8" t="s">
        <v>31</v>
      </c>
      <c r="B35" s="9">
        <v>560.596</v>
      </c>
      <c r="C35" s="9">
        <v>1739.5619999999999</v>
      </c>
      <c r="D35" s="9">
        <f t="shared" si="1"/>
        <v>2300.1579999999999</v>
      </c>
      <c r="E35" s="9">
        <v>634.01499999999999</v>
      </c>
      <c r="F35" s="9">
        <v>2386.402</v>
      </c>
      <c r="G35" s="9">
        <f t="shared" si="2"/>
        <v>3020.4169999999999</v>
      </c>
      <c r="H35" s="10">
        <f t="shared" si="4"/>
        <v>13.096597192987462</v>
      </c>
      <c r="I35" s="10">
        <f t="shared" si="4"/>
        <v>37.184072772341551</v>
      </c>
      <c r="J35" s="11">
        <f t="shared" si="5"/>
        <v>31.313457597260712</v>
      </c>
    </row>
    <row r="36" spans="1:10" x14ac:dyDescent="0.25">
      <c r="A36" s="12" t="s">
        <v>32</v>
      </c>
      <c r="B36" s="4">
        <v>1621.7870000000003</v>
      </c>
      <c r="C36" s="4"/>
      <c r="D36" s="4">
        <f t="shared" si="1"/>
        <v>1621.7870000000003</v>
      </c>
      <c r="E36" s="4">
        <v>2016.39</v>
      </c>
      <c r="F36" s="4"/>
      <c r="G36" s="4">
        <f t="shared" si="2"/>
        <v>2016.39</v>
      </c>
      <c r="H36" s="6">
        <f t="shared" si="4"/>
        <v>24.331370272421704</v>
      </c>
      <c r="I36" s="6"/>
      <c r="J36" s="7">
        <f t="shared" si="5"/>
        <v>24.331370272421704</v>
      </c>
    </row>
    <row r="37" spans="1:10" x14ac:dyDescent="0.25">
      <c r="A37" s="8" t="s">
        <v>33</v>
      </c>
      <c r="B37" s="9">
        <v>4021.1569999999992</v>
      </c>
      <c r="C37" s="9">
        <v>2.9260000000000002</v>
      </c>
      <c r="D37" s="9">
        <f t="shared" si="1"/>
        <v>4024.0829999999992</v>
      </c>
      <c r="E37" s="9">
        <v>4287.9639999999999</v>
      </c>
      <c r="F37" s="9"/>
      <c r="G37" s="9">
        <f t="shared" si="2"/>
        <v>4287.9639999999999</v>
      </c>
      <c r="H37" s="10">
        <f t="shared" si="4"/>
        <v>6.6350804009890867</v>
      </c>
      <c r="I37" s="10">
        <f t="shared" si="4"/>
        <v>-100</v>
      </c>
      <c r="J37" s="11">
        <f t="shared" si="5"/>
        <v>6.5575436689551587</v>
      </c>
    </row>
    <row r="38" spans="1:10" x14ac:dyDescent="0.25">
      <c r="A38" s="12" t="s">
        <v>34</v>
      </c>
      <c r="B38" s="4">
        <v>519.68700000000001</v>
      </c>
      <c r="C38" s="4"/>
      <c r="D38" s="4">
        <f t="shared" si="1"/>
        <v>519.68700000000001</v>
      </c>
      <c r="E38" s="4">
        <v>592.48800000000006</v>
      </c>
      <c r="F38" s="4"/>
      <c r="G38" s="4">
        <f t="shared" si="2"/>
        <v>592.48800000000006</v>
      </c>
      <c r="H38" s="6">
        <f t="shared" si="4"/>
        <v>14.00862442200787</v>
      </c>
      <c r="I38" s="6"/>
      <c r="J38" s="7">
        <f t="shared" si="5"/>
        <v>14.00862442200787</v>
      </c>
    </row>
    <row r="39" spans="1:10" x14ac:dyDescent="0.25">
      <c r="A39" s="8" t="s">
        <v>35</v>
      </c>
      <c r="B39" s="9">
        <v>15370.778</v>
      </c>
      <c r="C39" s="9">
        <v>5323.630000000001</v>
      </c>
      <c r="D39" s="9">
        <f t="shared" si="1"/>
        <v>20694.408000000003</v>
      </c>
      <c r="E39" s="9">
        <v>16793.63</v>
      </c>
      <c r="F39" s="9">
        <v>5172.9970000000003</v>
      </c>
      <c r="G39" s="9">
        <f t="shared" si="2"/>
        <v>21966.627</v>
      </c>
      <c r="H39" s="10">
        <f t="shared" si="4"/>
        <v>9.2568639010985692</v>
      </c>
      <c r="I39" s="10">
        <f t="shared" si="4"/>
        <v>-2.8295167019496228</v>
      </c>
      <c r="J39" s="11">
        <f t="shared" si="5"/>
        <v>6.1476462627005191</v>
      </c>
    </row>
    <row r="40" spans="1:10" x14ac:dyDescent="0.25">
      <c r="A40" s="12" t="s">
        <v>36</v>
      </c>
      <c r="B40" s="4">
        <v>69.198999999999998</v>
      </c>
      <c r="C40" s="4"/>
      <c r="D40" s="4">
        <f t="shared" si="1"/>
        <v>69.198999999999998</v>
      </c>
      <c r="E40" s="4">
        <v>341.23899999999998</v>
      </c>
      <c r="F40" s="4">
        <v>1.7649999999999999</v>
      </c>
      <c r="G40" s="4">
        <f t="shared" si="2"/>
        <v>343.00399999999996</v>
      </c>
      <c r="H40" s="6">
        <f t="shared" si="4"/>
        <v>393.12706831023564</v>
      </c>
      <c r="I40" s="6"/>
      <c r="J40" s="7">
        <f t="shared" si="5"/>
        <v>395.67768320351445</v>
      </c>
    </row>
    <row r="41" spans="1:10" x14ac:dyDescent="0.25">
      <c r="A41" s="8" t="s">
        <v>37</v>
      </c>
      <c r="B41" s="9">
        <v>7642.7469999999994</v>
      </c>
      <c r="C41" s="9">
        <v>1916.9469999999999</v>
      </c>
      <c r="D41" s="9">
        <f t="shared" si="1"/>
        <v>9559.6939999999995</v>
      </c>
      <c r="E41" s="9">
        <v>7917.9930000000004</v>
      </c>
      <c r="F41" s="9">
        <v>2121.904</v>
      </c>
      <c r="G41" s="9">
        <f t="shared" si="2"/>
        <v>10039.897000000001</v>
      </c>
      <c r="H41" s="10">
        <f t="shared" si="4"/>
        <v>3.6014014332804813</v>
      </c>
      <c r="I41" s="10">
        <f t="shared" si="4"/>
        <v>10.691844897120271</v>
      </c>
      <c r="J41" s="11">
        <f t="shared" si="5"/>
        <v>5.0232047176405583</v>
      </c>
    </row>
    <row r="42" spans="1:10" x14ac:dyDescent="0.25">
      <c r="A42" s="12" t="s">
        <v>38</v>
      </c>
      <c r="B42" s="4">
        <v>6063.5330000000004</v>
      </c>
      <c r="C42" s="4">
        <v>262.46699999999998</v>
      </c>
      <c r="D42" s="4">
        <f t="shared" si="1"/>
        <v>6326</v>
      </c>
      <c r="E42" s="4">
        <v>6719.5870000000004</v>
      </c>
      <c r="F42" s="4">
        <v>274.16199999999998</v>
      </c>
      <c r="G42" s="4">
        <f t="shared" si="2"/>
        <v>6993.7490000000007</v>
      </c>
      <c r="H42" s="6">
        <f t="shared" si="4"/>
        <v>10.81966569655018</v>
      </c>
      <c r="I42" s="6">
        <f t="shared" si="4"/>
        <v>4.4557982527327216</v>
      </c>
      <c r="J42" s="7">
        <f t="shared" si="5"/>
        <v>10.555627568763843</v>
      </c>
    </row>
    <row r="43" spans="1:10" x14ac:dyDescent="0.25">
      <c r="A43" s="8" t="s">
        <v>39</v>
      </c>
      <c r="B43" s="9">
        <v>4284.6269999999995</v>
      </c>
      <c r="C43" s="9"/>
      <c r="D43" s="9">
        <f t="shared" si="1"/>
        <v>4284.6269999999995</v>
      </c>
      <c r="E43" s="9">
        <v>5258.5659999999998</v>
      </c>
      <c r="F43" s="9">
        <v>9.1579999999999995</v>
      </c>
      <c r="G43" s="9">
        <f t="shared" si="2"/>
        <v>5267.7240000000002</v>
      </c>
      <c r="H43" s="10">
        <f t="shared" si="4"/>
        <v>22.731010190618704</v>
      </c>
      <c r="I43" s="10"/>
      <c r="J43" s="11">
        <f t="shared" si="5"/>
        <v>22.944751083349864</v>
      </c>
    </row>
    <row r="44" spans="1:10" x14ac:dyDescent="0.25">
      <c r="A44" s="12" t="s">
        <v>40</v>
      </c>
      <c r="B44" s="4">
        <v>3040.4650000000001</v>
      </c>
      <c r="C44" s="4">
        <v>29.143999999999998</v>
      </c>
      <c r="D44" s="4">
        <f t="shared" si="1"/>
        <v>3069.6089999999999</v>
      </c>
      <c r="E44" s="4">
        <v>3249.598</v>
      </c>
      <c r="F44" s="4">
        <v>26.363</v>
      </c>
      <c r="G44" s="4">
        <f t="shared" si="2"/>
        <v>3275.9609999999998</v>
      </c>
      <c r="H44" s="6">
        <f t="shared" si="4"/>
        <v>6.8783228881108576</v>
      </c>
      <c r="I44" s="6">
        <f t="shared" si="4"/>
        <v>-9.5422728520450146</v>
      </c>
      <c r="J44" s="7">
        <f t="shared" si="5"/>
        <v>6.7224196957983855</v>
      </c>
    </row>
    <row r="45" spans="1:10" x14ac:dyDescent="0.25">
      <c r="A45" s="8" t="s">
        <v>41</v>
      </c>
      <c r="B45" s="9">
        <v>3204.1779999999999</v>
      </c>
      <c r="C45" s="9">
        <v>25.161000000000001</v>
      </c>
      <c r="D45" s="9">
        <f t="shared" si="1"/>
        <v>3229.3389999999999</v>
      </c>
      <c r="E45" s="9">
        <v>3632.1260000000002</v>
      </c>
      <c r="F45" s="9">
        <v>65.471000000000004</v>
      </c>
      <c r="G45" s="9">
        <f t="shared" si="2"/>
        <v>3697.5970000000002</v>
      </c>
      <c r="H45" s="10">
        <f t="shared" si="4"/>
        <v>13.355937154552597</v>
      </c>
      <c r="I45" s="10">
        <f t="shared" si="4"/>
        <v>160.20825881324271</v>
      </c>
      <c r="J45" s="11">
        <f t="shared" si="5"/>
        <v>14.500119064613539</v>
      </c>
    </row>
    <row r="46" spans="1:10" x14ac:dyDescent="0.25">
      <c r="A46" s="12" t="s">
        <v>42</v>
      </c>
      <c r="B46" s="4"/>
      <c r="C46" s="4"/>
      <c r="D46" s="4"/>
      <c r="E46" s="4">
        <v>1822.575</v>
      </c>
      <c r="F46" s="4">
        <v>30.516999999999999</v>
      </c>
      <c r="G46" s="4">
        <f>+E46+F46</f>
        <v>1853.0920000000001</v>
      </c>
      <c r="H46" s="6"/>
      <c r="I46" s="6"/>
      <c r="J46" s="7"/>
    </row>
    <row r="47" spans="1:10" x14ac:dyDescent="0.25">
      <c r="A47" s="8" t="s">
        <v>43</v>
      </c>
      <c r="B47" s="9">
        <v>12659.348999999998</v>
      </c>
      <c r="C47" s="9">
        <v>1919.664</v>
      </c>
      <c r="D47" s="9">
        <f t="shared" si="1"/>
        <v>14579.012999999999</v>
      </c>
      <c r="E47" s="9">
        <v>13683.52</v>
      </c>
      <c r="F47" s="9">
        <v>1884.8789999999999</v>
      </c>
      <c r="G47" s="9">
        <f t="shared" si="2"/>
        <v>15568.399000000001</v>
      </c>
      <c r="H47" s="10">
        <f t="shared" si="4"/>
        <v>8.0902343398543017</v>
      </c>
      <c r="I47" s="10">
        <f t="shared" si="4"/>
        <v>-1.8120358562748524</v>
      </c>
      <c r="J47" s="11">
        <f t="shared" si="5"/>
        <v>6.7863716151429614</v>
      </c>
    </row>
    <row r="48" spans="1:10" x14ac:dyDescent="0.25">
      <c r="A48" s="12" t="s">
        <v>44</v>
      </c>
      <c r="B48" s="4">
        <v>184.96599999999998</v>
      </c>
      <c r="C48" s="4"/>
      <c r="D48" s="4">
        <f t="shared" si="1"/>
        <v>184.96599999999998</v>
      </c>
      <c r="E48" s="4">
        <v>612.20299999999997</v>
      </c>
      <c r="F48" s="4"/>
      <c r="G48" s="4">
        <f t="shared" si="2"/>
        <v>612.20299999999997</v>
      </c>
      <c r="H48" s="6">
        <f t="shared" si="4"/>
        <v>230.9813695489982</v>
      </c>
      <c r="I48" s="6"/>
      <c r="J48" s="7">
        <f t="shared" si="5"/>
        <v>230.9813695489982</v>
      </c>
    </row>
    <row r="49" spans="1:10" x14ac:dyDescent="0.25">
      <c r="A49" s="8" t="s">
        <v>45</v>
      </c>
      <c r="B49" s="9">
        <v>801.601</v>
      </c>
      <c r="C49" s="9"/>
      <c r="D49" s="9">
        <f t="shared" si="1"/>
        <v>801.601</v>
      </c>
      <c r="E49" s="9">
        <v>894.27200000000005</v>
      </c>
      <c r="F49" s="9">
        <v>9.6289999999999996</v>
      </c>
      <c r="G49" s="9">
        <f t="shared" si="2"/>
        <v>903.90100000000007</v>
      </c>
      <c r="H49" s="10">
        <f t="shared" si="4"/>
        <v>11.560739070934298</v>
      </c>
      <c r="I49" s="10"/>
      <c r="J49" s="11">
        <f t="shared" si="5"/>
        <v>12.761960127295257</v>
      </c>
    </row>
    <row r="50" spans="1:10" x14ac:dyDescent="0.25">
      <c r="A50" s="12" t="s">
        <v>46</v>
      </c>
      <c r="B50" s="4">
        <v>3828.3589999999999</v>
      </c>
      <c r="C50" s="4">
        <v>162.75399999999999</v>
      </c>
      <c r="D50" s="4">
        <f t="shared" si="1"/>
        <v>3991.1129999999998</v>
      </c>
      <c r="E50" s="4">
        <v>4399.585</v>
      </c>
      <c r="F50" s="4">
        <v>145.72399999999999</v>
      </c>
      <c r="G50" s="4">
        <f t="shared" si="2"/>
        <v>4545.3090000000002</v>
      </c>
      <c r="H50" s="6">
        <f t="shared" si="4"/>
        <v>14.920909977355837</v>
      </c>
      <c r="I50" s="6">
        <f t="shared" si="4"/>
        <v>-10.463644518721507</v>
      </c>
      <c r="J50" s="7">
        <f t="shared" si="5"/>
        <v>13.885750666543403</v>
      </c>
    </row>
    <row r="51" spans="1:10" x14ac:dyDescent="0.25">
      <c r="A51" s="8" t="s">
        <v>47</v>
      </c>
      <c r="B51" s="9">
        <v>4569.9220000000005</v>
      </c>
      <c r="C51" s="9">
        <v>219.02699999999999</v>
      </c>
      <c r="D51" s="9">
        <f t="shared" si="1"/>
        <v>4788.9490000000005</v>
      </c>
      <c r="E51" s="9">
        <v>5104.1980000000003</v>
      </c>
      <c r="F51" s="9">
        <v>483.38099999999997</v>
      </c>
      <c r="G51" s="9">
        <f t="shared" si="2"/>
        <v>5587.5790000000006</v>
      </c>
      <c r="H51" s="10">
        <f t="shared" si="4"/>
        <v>11.691140461478332</v>
      </c>
      <c r="I51" s="10">
        <f t="shared" si="4"/>
        <v>120.69470887150899</v>
      </c>
      <c r="J51" s="11">
        <f t="shared" si="5"/>
        <v>16.676519211208973</v>
      </c>
    </row>
    <row r="52" spans="1:10" x14ac:dyDescent="0.25">
      <c r="A52" s="12" t="s">
        <v>48</v>
      </c>
      <c r="B52" s="4">
        <v>2566.3450000000003</v>
      </c>
      <c r="C52" s="4"/>
      <c r="D52" s="4">
        <f t="shared" si="1"/>
        <v>2566.3450000000003</v>
      </c>
      <c r="E52" s="4">
        <v>2809.4639999999999</v>
      </c>
      <c r="F52" s="4">
        <v>0.56399999999999995</v>
      </c>
      <c r="G52" s="4">
        <f t="shared" si="2"/>
        <v>2810.0279999999998</v>
      </c>
      <c r="H52" s="6">
        <f t="shared" si="4"/>
        <v>9.4733560764433324</v>
      </c>
      <c r="I52" s="6"/>
      <c r="J52" s="7">
        <f t="shared" si="5"/>
        <v>9.4953328566501973</v>
      </c>
    </row>
    <row r="53" spans="1:10" x14ac:dyDescent="0.25">
      <c r="A53" s="8" t="s">
        <v>49</v>
      </c>
      <c r="B53" s="9">
        <v>774.57299999999998</v>
      </c>
      <c r="C53" s="9">
        <v>4635.9089999999997</v>
      </c>
      <c r="D53" s="9">
        <f t="shared" si="1"/>
        <v>5410.482</v>
      </c>
      <c r="E53" s="9">
        <v>616.96100000000001</v>
      </c>
      <c r="F53" s="9">
        <v>2397.3539999999998</v>
      </c>
      <c r="G53" s="9">
        <f t="shared" si="2"/>
        <v>3014.3149999999996</v>
      </c>
      <c r="H53" s="10">
        <f t="shared" si="4"/>
        <v>-20.348243483829151</v>
      </c>
      <c r="I53" s="10">
        <f t="shared" si="4"/>
        <v>-48.287293818752694</v>
      </c>
      <c r="J53" s="13">
        <f t="shared" si="5"/>
        <v>-44.28749601237007</v>
      </c>
    </row>
    <row r="54" spans="1:10" x14ac:dyDescent="0.25">
      <c r="A54" s="12" t="s">
        <v>50</v>
      </c>
      <c r="B54" s="4">
        <v>283.14</v>
      </c>
      <c r="C54" s="4"/>
      <c r="D54" s="4">
        <f t="shared" si="1"/>
        <v>283.14</v>
      </c>
      <c r="E54" s="4">
        <v>417.822</v>
      </c>
      <c r="F54" s="4"/>
      <c r="G54" s="4">
        <f t="shared" si="2"/>
        <v>417.822</v>
      </c>
      <c r="H54" s="6">
        <f t="shared" si="4"/>
        <v>47.567281203644846</v>
      </c>
      <c r="I54" s="6"/>
      <c r="J54" s="7">
        <f t="shared" si="5"/>
        <v>47.567281203644846</v>
      </c>
    </row>
    <row r="55" spans="1:10" x14ac:dyDescent="0.25">
      <c r="A55" s="8" t="s">
        <v>51</v>
      </c>
      <c r="B55" s="9">
        <v>53.892000000000003</v>
      </c>
      <c r="C55" s="9"/>
      <c r="D55" s="9">
        <f t="shared" si="1"/>
        <v>53.892000000000003</v>
      </c>
      <c r="E55" s="9">
        <v>76.709000000000003</v>
      </c>
      <c r="F55" s="9"/>
      <c r="G55" s="9">
        <f t="shared" si="2"/>
        <v>76.709000000000003</v>
      </c>
      <c r="H55" s="10">
        <f t="shared" si="4"/>
        <v>42.338380464632969</v>
      </c>
      <c r="I55" s="10"/>
      <c r="J55" s="11">
        <f t="shared" si="5"/>
        <v>42.338380464632969</v>
      </c>
    </row>
    <row r="56" spans="1:10" x14ac:dyDescent="0.25">
      <c r="A56" s="12" t="s">
        <v>52</v>
      </c>
      <c r="B56" s="4">
        <v>11043.677</v>
      </c>
      <c r="C56" s="4">
        <v>73.59</v>
      </c>
      <c r="D56" s="4">
        <f t="shared" si="1"/>
        <v>11117.267</v>
      </c>
      <c r="E56" s="4">
        <v>12309.304</v>
      </c>
      <c r="F56" s="4">
        <v>86.915000000000006</v>
      </c>
      <c r="G56" s="4">
        <f t="shared" si="2"/>
        <v>12396.219000000001</v>
      </c>
      <c r="H56" s="6">
        <f t="shared" si="4"/>
        <v>11.460195730099681</v>
      </c>
      <c r="I56" s="6">
        <f t="shared" si="4"/>
        <v>18.107079766272594</v>
      </c>
      <c r="J56" s="7">
        <f t="shared" si="5"/>
        <v>11.504194331214688</v>
      </c>
    </row>
    <row r="57" spans="1:10" x14ac:dyDescent="0.25">
      <c r="A57" s="8" t="s">
        <v>73</v>
      </c>
      <c r="B57" s="9">
        <v>470.16500000000008</v>
      </c>
      <c r="C57" s="9">
        <v>635.84800000000007</v>
      </c>
      <c r="D57" s="9">
        <f t="shared" si="1"/>
        <v>1106.0130000000001</v>
      </c>
      <c r="E57" s="9">
        <v>554.36400000000003</v>
      </c>
      <c r="F57" s="9">
        <v>568.27599999999995</v>
      </c>
      <c r="G57" s="9">
        <f t="shared" si="2"/>
        <v>1122.6399999999999</v>
      </c>
      <c r="H57" s="10">
        <f t="shared" si="4"/>
        <v>17.90839386172938</v>
      </c>
      <c r="I57" s="10">
        <f t="shared" si="4"/>
        <v>-10.627068104326838</v>
      </c>
      <c r="J57" s="11">
        <f t="shared" si="5"/>
        <v>1.5033277185710947</v>
      </c>
    </row>
    <row r="58" spans="1:10" x14ac:dyDescent="0.25">
      <c r="A58" s="12" t="s">
        <v>74</v>
      </c>
      <c r="B58" s="4"/>
      <c r="C58" s="4">
        <v>678.69299999999998</v>
      </c>
      <c r="D58" s="4">
        <f t="shared" si="1"/>
        <v>678.69299999999998</v>
      </c>
      <c r="E58" s="4"/>
      <c r="F58" s="4">
        <v>603.24699999999996</v>
      </c>
      <c r="G58" s="4">
        <f t="shared" si="2"/>
        <v>603.24699999999996</v>
      </c>
      <c r="H58" s="6"/>
      <c r="I58" s="6">
        <f t="shared" si="4"/>
        <v>-11.116366309951632</v>
      </c>
      <c r="J58" s="7">
        <f t="shared" si="5"/>
        <v>-11.116366309951632</v>
      </c>
    </row>
    <row r="59" spans="1:10" x14ac:dyDescent="0.25">
      <c r="A59" s="14" t="s">
        <v>53</v>
      </c>
      <c r="B59" s="31">
        <f>+B60-SUM(B5+B9+B31+B19+B57+B58)</f>
        <v>693669.11800000025</v>
      </c>
      <c r="C59" s="31">
        <f t="shared" ref="C59:G59" si="6">+C60-SUM(C5+C9+C31+C19+C57+C58)</f>
        <v>1905071.8910000001</v>
      </c>
      <c r="D59" s="31">
        <f t="shared" si="6"/>
        <v>2598741.0089999991</v>
      </c>
      <c r="E59" s="31">
        <f t="shared" si="6"/>
        <v>731491.30600000022</v>
      </c>
      <c r="F59" s="31">
        <f t="shared" si="6"/>
        <v>1998304.395999999</v>
      </c>
      <c r="G59" s="31">
        <f t="shared" si="6"/>
        <v>2729795.7020000005</v>
      </c>
      <c r="H59" s="32">
        <f>+((E59-B59)/B59)*100</f>
        <v>5.4524826056909674</v>
      </c>
      <c r="I59" s="32">
        <f t="shared" si="4"/>
        <v>4.8939100639955306</v>
      </c>
      <c r="J59" s="32">
        <f t="shared" si="4"/>
        <v>5.0430070771242983</v>
      </c>
    </row>
    <row r="60" spans="1:10" x14ac:dyDescent="0.25">
      <c r="A60" s="17" t="s">
        <v>54</v>
      </c>
      <c r="B60" s="33">
        <f>SUM(B4:B58)</f>
        <v>810857.8890000002</v>
      </c>
      <c r="C60" s="33">
        <f t="shared" ref="C60:G60" si="7">SUM(C4:C58)</f>
        <v>2082142.314</v>
      </c>
      <c r="D60" s="33">
        <f t="shared" si="7"/>
        <v>2893000.2029999993</v>
      </c>
      <c r="E60" s="33">
        <f t="shared" si="7"/>
        <v>871326.85700000019</v>
      </c>
      <c r="F60" s="33">
        <f t="shared" si="7"/>
        <v>2201503.6049999991</v>
      </c>
      <c r="G60" s="33">
        <f t="shared" si="7"/>
        <v>3072830.4620000003</v>
      </c>
      <c r="H60" s="34">
        <f>+((E60-B60)/B60)*100</f>
        <v>7.4574063865339015</v>
      </c>
      <c r="I60" s="34">
        <f t="shared" si="4"/>
        <v>5.7326192449686237</v>
      </c>
      <c r="J60" s="34">
        <f t="shared" si="4"/>
        <v>6.2160472306057786</v>
      </c>
    </row>
    <row r="61" spans="1:10" x14ac:dyDescent="0.25">
      <c r="A61" s="35"/>
      <c r="B61" s="36"/>
      <c r="C61" s="36"/>
      <c r="D61" s="36"/>
      <c r="E61" s="36"/>
      <c r="F61" s="36"/>
      <c r="G61" s="36"/>
      <c r="H61" s="36"/>
      <c r="I61" s="36"/>
      <c r="J61" s="37"/>
    </row>
    <row r="62" spans="1:10" x14ac:dyDescent="0.25">
      <c r="A62" s="35" t="s">
        <v>65</v>
      </c>
      <c r="B62" s="36"/>
      <c r="C62" s="36"/>
      <c r="D62" s="36"/>
      <c r="E62" s="36"/>
      <c r="F62" s="36"/>
      <c r="G62" s="36"/>
      <c r="H62" s="36"/>
      <c r="I62" s="36"/>
      <c r="J62" s="37"/>
    </row>
    <row r="63" spans="1:10" ht="15.75" thickBot="1" x14ac:dyDescent="0.3">
      <c r="A63" s="38"/>
      <c r="B63" s="39"/>
      <c r="C63" s="39"/>
      <c r="D63" s="39"/>
      <c r="E63" s="39"/>
      <c r="F63" s="39"/>
      <c r="G63" s="39"/>
      <c r="H63" s="39"/>
      <c r="I63" s="39"/>
      <c r="J63" s="40"/>
    </row>
    <row r="64" spans="1:10" ht="48.75" customHeight="1" x14ac:dyDescent="0.25">
      <c r="A64" s="51" t="s">
        <v>57</v>
      </c>
      <c r="B64" s="51"/>
      <c r="C64" s="51"/>
      <c r="D64" s="51"/>
      <c r="E64" s="51"/>
      <c r="F64" s="51"/>
      <c r="G64" s="51"/>
      <c r="H64" s="51"/>
      <c r="I64" s="51"/>
      <c r="J64" s="51"/>
    </row>
  </sheetData>
  <mergeCells count="6">
    <mergeCell ref="A64:J64"/>
    <mergeCell ref="A1:J1"/>
    <mergeCell ref="A2:A3"/>
    <mergeCell ref="B2:D2"/>
    <mergeCell ref="E2:G2"/>
    <mergeCell ref="H2:J2"/>
  </mergeCells>
  <pageMargins left="0.7" right="0.7" top="0.75" bottom="0.75" header="0.3" footer="0.3"/>
  <pageSetup paperSize="9" scale="56" orientation="portrait" verticalDpi="597"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6"/>
  <sheetViews>
    <sheetView zoomScale="80" zoomScaleNormal="80" zoomScaleSheetLayoutView="80" workbookViewId="0">
      <selection activeCell="N65" sqref="N65"/>
    </sheetView>
  </sheetViews>
  <sheetFormatPr defaultRowHeight="15" x14ac:dyDescent="0.25"/>
  <cols>
    <col min="1" max="1" width="28.140625" customWidth="1"/>
    <col min="2" max="10" width="14.28515625" customWidth="1"/>
  </cols>
  <sheetData>
    <row r="1" spans="1:10" ht="27.75" customHeight="1" x14ac:dyDescent="0.25">
      <c r="A1" s="52" t="s">
        <v>76</v>
      </c>
      <c r="B1" s="53"/>
      <c r="C1" s="53"/>
      <c r="D1" s="53"/>
      <c r="E1" s="53"/>
      <c r="F1" s="53"/>
      <c r="G1" s="53"/>
      <c r="H1" s="53"/>
      <c r="I1" s="53"/>
      <c r="J1" s="54"/>
    </row>
    <row r="2" spans="1:10" ht="27.75" customHeight="1" x14ac:dyDescent="0.25">
      <c r="A2" s="55" t="s">
        <v>1</v>
      </c>
      <c r="B2" s="57" t="s">
        <v>68</v>
      </c>
      <c r="C2" s="57"/>
      <c r="D2" s="57"/>
      <c r="E2" s="57" t="s">
        <v>69</v>
      </c>
      <c r="F2" s="57"/>
      <c r="G2" s="57"/>
      <c r="H2" s="58" t="s">
        <v>2</v>
      </c>
      <c r="I2" s="58"/>
      <c r="J2" s="59"/>
    </row>
    <row r="3" spans="1:10" x14ac:dyDescent="0.25">
      <c r="A3" s="56"/>
      <c r="B3" s="1" t="s">
        <v>3</v>
      </c>
      <c r="C3" s="1" t="s">
        <v>4</v>
      </c>
      <c r="D3" s="1" t="s">
        <v>5</v>
      </c>
      <c r="E3" s="1" t="s">
        <v>3</v>
      </c>
      <c r="F3" s="1" t="s">
        <v>4</v>
      </c>
      <c r="G3" s="1" t="s">
        <v>5</v>
      </c>
      <c r="H3" s="1" t="s">
        <v>3</v>
      </c>
      <c r="I3" s="1" t="s">
        <v>4</v>
      </c>
      <c r="J3" s="2" t="s">
        <v>5</v>
      </c>
    </row>
    <row r="4" spans="1:10" x14ac:dyDescent="0.25">
      <c r="A4" s="3" t="s">
        <v>6</v>
      </c>
      <c r="B4" s="4">
        <v>45596.192000000003</v>
      </c>
      <c r="C4" s="4">
        <v>682888.40399999998</v>
      </c>
      <c r="D4" s="4">
        <f>+B4+C4</f>
        <v>728484.59600000002</v>
      </c>
      <c r="E4" s="4">
        <v>43762.697999999997</v>
      </c>
      <c r="F4" s="4">
        <v>746980.86</v>
      </c>
      <c r="G4" s="4">
        <f>+E4+F4</f>
        <v>790743.55799999996</v>
      </c>
      <c r="H4" s="5">
        <f>+((E4-B4)/B4)*100</f>
        <v>-4.0211559772360062</v>
      </c>
      <c r="I4" s="6">
        <f t="shared" ref="I4:J8" si="0">+((F4-C4)/C4)*100</f>
        <v>9.3854948516595407</v>
      </c>
      <c r="J4" s="7">
        <f t="shared" si="0"/>
        <v>8.5463662981831856</v>
      </c>
    </row>
    <row r="5" spans="1:10" x14ac:dyDescent="0.25">
      <c r="A5" s="8" t="s">
        <v>70</v>
      </c>
      <c r="B5" s="9">
        <v>4618.3860000000004</v>
      </c>
      <c r="C5" s="9">
        <v>34828.292000000001</v>
      </c>
      <c r="D5" s="9">
        <f t="shared" ref="D5:D57" si="1">+B5+C5</f>
        <v>39446.678</v>
      </c>
      <c r="E5" s="9">
        <v>6152.5879999999997</v>
      </c>
      <c r="F5" s="9">
        <v>44715.764999999999</v>
      </c>
      <c r="G5" s="9">
        <f t="shared" ref="G5:G57" si="2">+E5+F5</f>
        <v>50868.353000000003</v>
      </c>
      <c r="H5" s="10">
        <f t="shared" ref="H5:H8" si="3">+((E5-B5)/B5)*100</f>
        <v>33.219440731025927</v>
      </c>
      <c r="I5" s="10">
        <f t="shared" si="0"/>
        <v>28.389198643447681</v>
      </c>
      <c r="J5" s="11">
        <f t="shared" si="0"/>
        <v>28.95471958373783</v>
      </c>
    </row>
    <row r="6" spans="1:10" x14ac:dyDescent="0.25">
      <c r="A6" s="12" t="s">
        <v>7</v>
      </c>
      <c r="B6" s="4">
        <v>12230.439</v>
      </c>
      <c r="C6" s="4">
        <v>6687.2659999999996</v>
      </c>
      <c r="D6" s="4">
        <f t="shared" si="1"/>
        <v>18917.705000000002</v>
      </c>
      <c r="E6" s="4">
        <v>11242.74</v>
      </c>
      <c r="F6" s="4">
        <v>4430.777</v>
      </c>
      <c r="G6" s="4">
        <f t="shared" si="2"/>
        <v>15673.517</v>
      </c>
      <c r="H6" s="6">
        <f t="shared" si="3"/>
        <v>-8.0757444601947679</v>
      </c>
      <c r="I6" s="6">
        <f t="shared" si="0"/>
        <v>-33.743072280959055</v>
      </c>
      <c r="J6" s="7">
        <f t="shared" si="0"/>
        <v>-17.148951207347835</v>
      </c>
    </row>
    <row r="7" spans="1:10" x14ac:dyDescent="0.25">
      <c r="A7" s="8" t="s">
        <v>8</v>
      </c>
      <c r="B7" s="9">
        <v>20702.262999999999</v>
      </c>
      <c r="C7" s="9">
        <v>2340.9940000000001</v>
      </c>
      <c r="D7" s="9">
        <f t="shared" si="1"/>
        <v>23043.256999999998</v>
      </c>
      <c r="E7" s="9">
        <v>21478.455000000002</v>
      </c>
      <c r="F7" s="9">
        <v>3161.3319999999999</v>
      </c>
      <c r="G7" s="9">
        <f t="shared" si="2"/>
        <v>24639.787</v>
      </c>
      <c r="H7" s="10">
        <f t="shared" si="3"/>
        <v>3.7493099184374321</v>
      </c>
      <c r="I7" s="10">
        <f t="shared" si="0"/>
        <v>35.042293999899179</v>
      </c>
      <c r="J7" s="11">
        <f t="shared" si="0"/>
        <v>6.9284042616024406</v>
      </c>
    </row>
    <row r="8" spans="1:10" x14ac:dyDescent="0.25">
      <c r="A8" s="12" t="s">
        <v>9</v>
      </c>
      <c r="B8" s="4">
        <v>5589.598</v>
      </c>
      <c r="C8" s="4">
        <v>2277.864</v>
      </c>
      <c r="D8" s="4">
        <f t="shared" si="1"/>
        <v>7867.4619999999995</v>
      </c>
      <c r="E8" s="4">
        <v>5311.3879999999999</v>
      </c>
      <c r="F8" s="4">
        <v>2472.0079999999998</v>
      </c>
      <c r="G8" s="4">
        <f t="shared" si="2"/>
        <v>7783.3959999999997</v>
      </c>
      <c r="H8" s="6">
        <f t="shared" si="3"/>
        <v>-4.9772810137687902</v>
      </c>
      <c r="I8" s="6">
        <f t="shared" si="0"/>
        <v>8.5230724924753982</v>
      </c>
      <c r="J8" s="7">
        <f t="shared" si="0"/>
        <v>-1.0685275632726259</v>
      </c>
    </row>
    <row r="9" spans="1:10" x14ac:dyDescent="0.25">
      <c r="A9" s="8" t="s">
        <v>75</v>
      </c>
      <c r="B9" s="9"/>
      <c r="C9" s="9"/>
      <c r="D9" s="9"/>
      <c r="E9" s="9">
        <v>1.4379999999999999</v>
      </c>
      <c r="F9" s="9"/>
      <c r="G9" s="9">
        <f t="shared" si="2"/>
        <v>1.4379999999999999</v>
      </c>
      <c r="H9" s="10"/>
      <c r="I9" s="10"/>
      <c r="J9" s="11"/>
    </row>
    <row r="10" spans="1:10" x14ac:dyDescent="0.25">
      <c r="A10" s="12" t="s">
        <v>10</v>
      </c>
      <c r="B10" s="4">
        <v>166.06100000000001</v>
      </c>
      <c r="C10" s="4">
        <v>5.4210000000000003</v>
      </c>
      <c r="D10" s="4">
        <f t="shared" si="1"/>
        <v>171.482</v>
      </c>
      <c r="E10" s="4">
        <v>69.864999999999995</v>
      </c>
      <c r="F10" s="4">
        <v>3.4550000000000001</v>
      </c>
      <c r="G10" s="4">
        <f t="shared" si="2"/>
        <v>73.319999999999993</v>
      </c>
      <c r="H10" s="6">
        <f t="shared" ref="H10:H57" si="4">+((E10-B10)/B10)*100</f>
        <v>-57.928110754481786</v>
      </c>
      <c r="I10" s="6">
        <f t="shared" ref="I10:I53" si="5">+((F10-C10)/C10)*100</f>
        <v>-36.266371518170082</v>
      </c>
      <c r="J10" s="7">
        <f t="shared" ref="J10:J57" si="6">+((G10-D10)/D10)*100</f>
        <v>-57.243325830116291</v>
      </c>
    </row>
    <row r="11" spans="1:10" x14ac:dyDescent="0.25">
      <c r="A11" s="8" t="s">
        <v>11</v>
      </c>
      <c r="B11" s="9">
        <v>175.26400000000001</v>
      </c>
      <c r="C11" s="9"/>
      <c r="D11" s="9">
        <f t="shared" si="1"/>
        <v>175.26400000000001</v>
      </c>
      <c r="E11" s="9">
        <v>152.22900000000001</v>
      </c>
      <c r="F11" s="9"/>
      <c r="G11" s="9">
        <f t="shared" si="2"/>
        <v>152.22900000000001</v>
      </c>
      <c r="H11" s="10">
        <f t="shared" si="4"/>
        <v>-13.14302994339967</v>
      </c>
      <c r="I11" s="10"/>
      <c r="J11" s="11">
        <f t="shared" si="6"/>
        <v>-13.14302994339967</v>
      </c>
    </row>
    <row r="12" spans="1:10" x14ac:dyDescent="0.25">
      <c r="A12" s="12" t="s">
        <v>12</v>
      </c>
      <c r="B12" s="4">
        <v>5774.3519999999999</v>
      </c>
      <c r="C12" s="4">
        <v>409.55599999999998</v>
      </c>
      <c r="D12" s="4">
        <f t="shared" si="1"/>
        <v>6183.9079999999994</v>
      </c>
      <c r="E12" s="4">
        <v>5201.6809999999996</v>
      </c>
      <c r="F12" s="4">
        <v>738.04499999999996</v>
      </c>
      <c r="G12" s="4">
        <f t="shared" si="2"/>
        <v>5939.7259999999997</v>
      </c>
      <c r="H12" s="6">
        <f t="shared" si="4"/>
        <v>-9.9174937724614001</v>
      </c>
      <c r="I12" s="6">
        <f t="shared" si="5"/>
        <v>80.206125658029663</v>
      </c>
      <c r="J12" s="7">
        <f t="shared" si="6"/>
        <v>-3.9486680590979004</v>
      </c>
    </row>
    <row r="13" spans="1:10" x14ac:dyDescent="0.25">
      <c r="A13" s="8" t="s">
        <v>13</v>
      </c>
      <c r="B13" s="9">
        <v>2190.35</v>
      </c>
      <c r="C13" s="9">
        <v>7676.8019999999997</v>
      </c>
      <c r="D13" s="9">
        <f t="shared" si="1"/>
        <v>9867.152</v>
      </c>
      <c r="E13" s="9">
        <v>1853.8</v>
      </c>
      <c r="F13" s="9">
        <v>50.673999999999999</v>
      </c>
      <c r="G13" s="9">
        <f t="shared" si="2"/>
        <v>1904.4739999999999</v>
      </c>
      <c r="H13" s="10">
        <f t="shared" si="4"/>
        <v>-15.365124295203961</v>
      </c>
      <c r="I13" s="10">
        <f t="shared" si="5"/>
        <v>-99.339907424992859</v>
      </c>
      <c r="J13" s="11">
        <f t="shared" si="6"/>
        <v>-80.698848056663152</v>
      </c>
    </row>
    <row r="14" spans="1:10" x14ac:dyDescent="0.25">
      <c r="A14" s="12" t="s">
        <v>14</v>
      </c>
      <c r="B14" s="4">
        <v>539.68600000000004</v>
      </c>
      <c r="C14" s="42">
        <v>0.19600000000000001</v>
      </c>
      <c r="D14" s="4">
        <f t="shared" si="1"/>
        <v>539.88200000000006</v>
      </c>
      <c r="E14" s="4">
        <v>371.66300000000001</v>
      </c>
      <c r="F14" s="4"/>
      <c r="G14" s="4">
        <f t="shared" si="2"/>
        <v>371.66300000000001</v>
      </c>
      <c r="H14" s="6">
        <f t="shared" si="4"/>
        <v>-31.133473908902587</v>
      </c>
      <c r="I14" s="6">
        <f t="shared" si="5"/>
        <v>-100</v>
      </c>
      <c r="J14" s="7">
        <f t="shared" si="6"/>
        <v>-31.158475370543943</v>
      </c>
    </row>
    <row r="15" spans="1:10" x14ac:dyDescent="0.25">
      <c r="A15" s="8" t="s">
        <v>15</v>
      </c>
      <c r="B15" s="9">
        <v>1983.2170000000001</v>
      </c>
      <c r="C15" s="9">
        <v>0.76400000000000001</v>
      </c>
      <c r="D15" s="9">
        <f t="shared" si="1"/>
        <v>1983.981</v>
      </c>
      <c r="E15" s="9">
        <v>1604.203</v>
      </c>
      <c r="F15" s="9">
        <v>10.686</v>
      </c>
      <c r="G15" s="9">
        <f t="shared" si="2"/>
        <v>1614.8889999999999</v>
      </c>
      <c r="H15" s="10">
        <f t="shared" si="4"/>
        <v>-19.111070548507808</v>
      </c>
      <c r="I15" s="10">
        <f t="shared" si="5"/>
        <v>1298.6910994764398</v>
      </c>
      <c r="J15" s="11">
        <f t="shared" si="6"/>
        <v>-18.603605578884078</v>
      </c>
    </row>
    <row r="16" spans="1:10" x14ac:dyDescent="0.25">
      <c r="A16" s="12" t="s">
        <v>16</v>
      </c>
      <c r="B16" s="4">
        <v>53.386000000000003</v>
      </c>
      <c r="C16" s="4"/>
      <c r="D16" s="4">
        <f t="shared" si="1"/>
        <v>53.386000000000003</v>
      </c>
      <c r="E16" s="4">
        <v>58.277000000000001</v>
      </c>
      <c r="F16" s="4"/>
      <c r="G16" s="4">
        <f t="shared" si="2"/>
        <v>58.277000000000001</v>
      </c>
      <c r="H16" s="6">
        <f t="shared" si="4"/>
        <v>9.1615779417824861</v>
      </c>
      <c r="I16" s="6"/>
      <c r="J16" s="7">
        <f t="shared" si="6"/>
        <v>9.1615779417824861</v>
      </c>
    </row>
    <row r="17" spans="1:10" x14ac:dyDescent="0.25">
      <c r="A17" s="8" t="s">
        <v>17</v>
      </c>
      <c r="B17" s="9">
        <v>26.666</v>
      </c>
      <c r="C17" s="9"/>
      <c r="D17" s="9">
        <f t="shared" si="1"/>
        <v>26.666</v>
      </c>
      <c r="E17" s="9">
        <v>22.023</v>
      </c>
      <c r="F17" s="9"/>
      <c r="G17" s="9">
        <f t="shared" si="2"/>
        <v>22.023</v>
      </c>
      <c r="H17" s="10">
        <f t="shared" si="4"/>
        <v>-17.411685292132304</v>
      </c>
      <c r="I17" s="10"/>
      <c r="J17" s="11">
        <f t="shared" si="6"/>
        <v>-17.411685292132304</v>
      </c>
    </row>
    <row r="18" spans="1:10" x14ac:dyDescent="0.25">
      <c r="A18" s="12" t="s">
        <v>18</v>
      </c>
      <c r="B18" s="4">
        <v>27.681000000000001</v>
      </c>
      <c r="C18" s="4"/>
      <c r="D18" s="4">
        <f t="shared" si="1"/>
        <v>27.681000000000001</v>
      </c>
      <c r="E18" s="4">
        <v>9.93</v>
      </c>
      <c r="F18" s="4"/>
      <c r="G18" s="4">
        <f t="shared" si="2"/>
        <v>9.93</v>
      </c>
      <c r="H18" s="6">
        <f t="shared" si="4"/>
        <v>-64.127018532567476</v>
      </c>
      <c r="I18" s="6"/>
      <c r="J18" s="7">
        <f t="shared" si="6"/>
        <v>-64.127018532567476</v>
      </c>
    </row>
    <row r="19" spans="1:10" x14ac:dyDescent="0.25">
      <c r="A19" s="8" t="s">
        <v>71</v>
      </c>
      <c r="B19" s="9"/>
      <c r="C19" s="9"/>
      <c r="D19" s="9"/>
      <c r="E19" s="9"/>
      <c r="F19" s="9"/>
      <c r="G19" s="9"/>
      <c r="H19" s="10"/>
      <c r="I19" s="10"/>
      <c r="J19" s="11"/>
    </row>
    <row r="20" spans="1:10" x14ac:dyDescent="0.25">
      <c r="A20" s="12" t="s">
        <v>19</v>
      </c>
      <c r="B20" s="4"/>
      <c r="C20" s="4"/>
      <c r="D20" s="4"/>
      <c r="E20" s="4">
        <v>0.57799999999999996</v>
      </c>
      <c r="F20" s="4"/>
      <c r="G20" s="4">
        <f t="shared" si="2"/>
        <v>0.57799999999999996</v>
      </c>
      <c r="H20" s="6"/>
      <c r="I20" s="6"/>
      <c r="J20" s="7"/>
    </row>
    <row r="21" spans="1:10" x14ac:dyDescent="0.25">
      <c r="A21" s="8" t="s">
        <v>20</v>
      </c>
      <c r="B21" s="9"/>
      <c r="C21" s="9"/>
      <c r="D21" s="9"/>
      <c r="E21" s="9"/>
      <c r="F21" s="9"/>
      <c r="G21" s="9"/>
      <c r="H21" s="10"/>
      <c r="I21" s="10"/>
      <c r="J21" s="11"/>
    </row>
    <row r="22" spans="1:10" x14ac:dyDescent="0.25">
      <c r="A22" s="12" t="s">
        <v>21</v>
      </c>
      <c r="B22" s="4">
        <v>471.09</v>
      </c>
      <c r="C22" s="4"/>
      <c r="D22" s="4">
        <f t="shared" si="1"/>
        <v>471.09</v>
      </c>
      <c r="E22" s="4">
        <v>152.80600000000001</v>
      </c>
      <c r="F22" s="4"/>
      <c r="G22" s="4">
        <f t="shared" si="2"/>
        <v>152.80600000000001</v>
      </c>
      <c r="H22" s="6">
        <f t="shared" si="4"/>
        <v>-67.563310620051382</v>
      </c>
      <c r="I22" s="6"/>
      <c r="J22" s="7">
        <f t="shared" si="6"/>
        <v>-67.563310620051382</v>
      </c>
    </row>
    <row r="23" spans="1:10" x14ac:dyDescent="0.25">
      <c r="A23" s="8" t="s">
        <v>22</v>
      </c>
      <c r="B23" s="9">
        <v>13.176</v>
      </c>
      <c r="C23" s="9"/>
      <c r="D23" s="9">
        <f t="shared" si="1"/>
        <v>13.176</v>
      </c>
      <c r="E23" s="9">
        <v>14.286</v>
      </c>
      <c r="F23" s="9"/>
      <c r="G23" s="9">
        <f t="shared" si="2"/>
        <v>14.286</v>
      </c>
      <c r="H23" s="10">
        <f t="shared" si="4"/>
        <v>8.4244080145719451</v>
      </c>
      <c r="I23" s="10"/>
      <c r="J23" s="11">
        <f t="shared" si="6"/>
        <v>8.4244080145719451</v>
      </c>
    </row>
    <row r="24" spans="1:10" x14ac:dyDescent="0.25">
      <c r="A24" s="12" t="s">
        <v>23</v>
      </c>
      <c r="B24" s="4"/>
      <c r="C24" s="4"/>
      <c r="D24" s="4"/>
      <c r="E24" s="4">
        <v>2.8809999999999998</v>
      </c>
      <c r="F24" s="4">
        <v>81</v>
      </c>
      <c r="G24" s="4">
        <f t="shared" si="2"/>
        <v>83.881</v>
      </c>
      <c r="H24" s="6"/>
      <c r="I24" s="6"/>
      <c r="J24" s="7"/>
    </row>
    <row r="25" spans="1:10" x14ac:dyDescent="0.25">
      <c r="A25" s="8" t="s">
        <v>24</v>
      </c>
      <c r="B25" s="9">
        <v>1.81</v>
      </c>
      <c r="C25" s="9"/>
      <c r="D25" s="9">
        <f t="shared" si="1"/>
        <v>1.81</v>
      </c>
      <c r="E25" s="9">
        <v>2.7360000000000002</v>
      </c>
      <c r="F25" s="9"/>
      <c r="G25" s="9">
        <f t="shared" si="2"/>
        <v>2.7360000000000002</v>
      </c>
      <c r="H25" s="10">
        <f t="shared" si="4"/>
        <v>51.160220994475146</v>
      </c>
      <c r="I25" s="10"/>
      <c r="J25" s="11">
        <f t="shared" si="6"/>
        <v>51.160220994475146</v>
      </c>
    </row>
    <row r="26" spans="1:10" x14ac:dyDescent="0.25">
      <c r="A26" s="12" t="s">
        <v>25</v>
      </c>
      <c r="B26" s="4"/>
      <c r="C26" s="4"/>
      <c r="D26" s="4"/>
      <c r="E26" s="4"/>
      <c r="F26" s="4"/>
      <c r="G26" s="4"/>
      <c r="H26" s="6"/>
      <c r="I26" s="6"/>
      <c r="J26" s="7"/>
    </row>
    <row r="27" spans="1:10" x14ac:dyDescent="0.25">
      <c r="A27" s="8" t="s">
        <v>26</v>
      </c>
      <c r="B27" s="9">
        <v>356.97800000000001</v>
      </c>
      <c r="C27" s="9"/>
      <c r="D27" s="9">
        <f t="shared" si="1"/>
        <v>356.97800000000001</v>
      </c>
      <c r="E27" s="9">
        <v>338.97199999999998</v>
      </c>
      <c r="F27" s="9">
        <v>1.7689999999999999</v>
      </c>
      <c r="G27" s="9">
        <f t="shared" si="2"/>
        <v>340.74099999999999</v>
      </c>
      <c r="H27" s="10">
        <f t="shared" si="4"/>
        <v>-5.0440083142378596</v>
      </c>
      <c r="I27" s="10"/>
      <c r="J27" s="11">
        <f t="shared" si="6"/>
        <v>-4.5484595689370275</v>
      </c>
    </row>
    <row r="28" spans="1:10" x14ac:dyDescent="0.25">
      <c r="A28" s="12" t="s">
        <v>27</v>
      </c>
      <c r="B28" s="4">
        <v>1044.1130000000001</v>
      </c>
      <c r="C28" s="4"/>
      <c r="D28" s="4">
        <f t="shared" si="1"/>
        <v>1044.1130000000001</v>
      </c>
      <c r="E28" s="4">
        <v>719.19200000000001</v>
      </c>
      <c r="F28" s="4"/>
      <c r="G28" s="4">
        <f t="shared" si="2"/>
        <v>719.19200000000001</v>
      </c>
      <c r="H28" s="6">
        <f t="shared" si="4"/>
        <v>-31.119332869143477</v>
      </c>
      <c r="I28" s="6"/>
      <c r="J28" s="7">
        <f t="shared" si="6"/>
        <v>-31.119332869143477</v>
      </c>
    </row>
    <row r="29" spans="1:10" x14ac:dyDescent="0.25">
      <c r="A29" s="8" t="s">
        <v>28</v>
      </c>
      <c r="B29" s="9">
        <v>167.114</v>
      </c>
      <c r="C29" s="9"/>
      <c r="D29" s="9">
        <f t="shared" si="1"/>
        <v>167.114</v>
      </c>
      <c r="E29" s="9">
        <v>122.15600000000001</v>
      </c>
      <c r="F29" s="9"/>
      <c r="G29" s="9">
        <f t="shared" si="2"/>
        <v>122.15600000000001</v>
      </c>
      <c r="H29" s="10">
        <f t="shared" si="4"/>
        <v>-26.902593439209159</v>
      </c>
      <c r="I29" s="10"/>
      <c r="J29" s="11">
        <f t="shared" si="6"/>
        <v>-26.902593439209159</v>
      </c>
    </row>
    <row r="30" spans="1:10" x14ac:dyDescent="0.25">
      <c r="A30" s="12" t="s">
        <v>29</v>
      </c>
      <c r="B30" s="4">
        <v>47.287999999999997</v>
      </c>
      <c r="C30" s="4"/>
      <c r="D30" s="4">
        <f t="shared" si="1"/>
        <v>47.287999999999997</v>
      </c>
      <c r="E30" s="4">
        <v>43.777999999999999</v>
      </c>
      <c r="F30" s="4"/>
      <c r="G30" s="4">
        <f t="shared" si="2"/>
        <v>43.777999999999999</v>
      </c>
      <c r="H30" s="6">
        <f t="shared" si="4"/>
        <v>-7.4226019286076763</v>
      </c>
      <c r="I30" s="6"/>
      <c r="J30" s="7">
        <f t="shared" si="6"/>
        <v>-7.4226019286076763</v>
      </c>
    </row>
    <row r="31" spans="1:10" x14ac:dyDescent="0.25">
      <c r="A31" s="8" t="s">
        <v>72</v>
      </c>
      <c r="B31" s="9"/>
      <c r="C31" s="9"/>
      <c r="D31" s="9"/>
      <c r="E31" s="9"/>
      <c r="F31" s="9">
        <v>4.0810000000000004</v>
      </c>
      <c r="G31" s="9">
        <f t="shared" si="2"/>
        <v>4.0810000000000004</v>
      </c>
      <c r="H31" s="10"/>
      <c r="I31" s="10"/>
      <c r="J31" s="11"/>
    </row>
    <row r="32" spans="1:10" x14ac:dyDescent="0.25">
      <c r="A32" s="12" t="s">
        <v>67</v>
      </c>
      <c r="B32" s="4"/>
      <c r="C32" s="4"/>
      <c r="D32" s="4"/>
      <c r="E32" s="4">
        <v>1.927</v>
      </c>
      <c r="F32" s="4"/>
      <c r="G32" s="4">
        <f>+E32+F32</f>
        <v>1.927</v>
      </c>
      <c r="H32" s="6"/>
      <c r="I32" s="6"/>
      <c r="J32" s="7"/>
    </row>
    <row r="33" spans="1:10" x14ac:dyDescent="0.25">
      <c r="A33" s="8" t="s">
        <v>66</v>
      </c>
      <c r="B33" s="9">
        <v>74.004000000000005</v>
      </c>
      <c r="C33" s="41">
        <v>0.12</v>
      </c>
      <c r="D33" s="9">
        <f t="shared" si="1"/>
        <v>74.124000000000009</v>
      </c>
      <c r="E33" s="9">
        <v>74.171999999999997</v>
      </c>
      <c r="F33" s="41">
        <v>0.48</v>
      </c>
      <c r="G33" s="9">
        <f t="shared" si="2"/>
        <v>74.652000000000001</v>
      </c>
      <c r="H33" s="10">
        <f t="shared" si="4"/>
        <v>0.22701475595912671</v>
      </c>
      <c r="I33" s="10">
        <f t="shared" si="5"/>
        <v>300</v>
      </c>
      <c r="J33" s="11">
        <f t="shared" si="6"/>
        <v>0.71231989638982185</v>
      </c>
    </row>
    <row r="34" spans="1:10" x14ac:dyDescent="0.25">
      <c r="A34" s="12" t="s">
        <v>30</v>
      </c>
      <c r="B34" s="4">
        <v>26.873000000000001</v>
      </c>
      <c r="C34" s="4"/>
      <c r="D34" s="4">
        <f t="shared" si="1"/>
        <v>26.873000000000001</v>
      </c>
      <c r="E34" s="4">
        <v>27.824000000000002</v>
      </c>
      <c r="F34" s="4"/>
      <c r="G34" s="4">
        <f t="shared" si="2"/>
        <v>27.824000000000002</v>
      </c>
      <c r="H34" s="6">
        <f t="shared" si="4"/>
        <v>3.5388680087820505</v>
      </c>
      <c r="I34" s="6"/>
      <c r="J34" s="7">
        <f t="shared" si="6"/>
        <v>3.5388680087820505</v>
      </c>
    </row>
    <row r="35" spans="1:10" x14ac:dyDescent="0.25">
      <c r="A35" s="8" t="s">
        <v>31</v>
      </c>
      <c r="B35" s="9">
        <v>10.125</v>
      </c>
      <c r="C35" s="9"/>
      <c r="D35" s="9">
        <f t="shared" si="1"/>
        <v>10.125</v>
      </c>
      <c r="E35" s="9">
        <v>7.4669999999999996</v>
      </c>
      <c r="F35" s="9"/>
      <c r="G35" s="9">
        <f t="shared" si="2"/>
        <v>7.4669999999999996</v>
      </c>
      <c r="H35" s="10">
        <f t="shared" si="4"/>
        <v>-26.251851851851853</v>
      </c>
      <c r="I35" s="10"/>
      <c r="J35" s="11">
        <f t="shared" si="6"/>
        <v>-26.251851851851853</v>
      </c>
    </row>
    <row r="36" spans="1:10" x14ac:dyDescent="0.25">
      <c r="A36" s="12" t="s">
        <v>32</v>
      </c>
      <c r="B36" s="4">
        <v>49.8</v>
      </c>
      <c r="C36" s="4"/>
      <c r="D36" s="4">
        <f t="shared" si="1"/>
        <v>49.8</v>
      </c>
      <c r="E36" s="4">
        <v>66.664000000000001</v>
      </c>
      <c r="F36" s="4"/>
      <c r="G36" s="4">
        <f t="shared" si="2"/>
        <v>66.664000000000001</v>
      </c>
      <c r="H36" s="6">
        <f t="shared" si="4"/>
        <v>33.863453815261053</v>
      </c>
      <c r="I36" s="6"/>
      <c r="J36" s="7">
        <f t="shared" si="6"/>
        <v>33.863453815261053</v>
      </c>
    </row>
    <row r="37" spans="1:10" x14ac:dyDescent="0.25">
      <c r="A37" s="8" t="s">
        <v>33</v>
      </c>
      <c r="B37" s="9">
        <v>40.631999999999998</v>
      </c>
      <c r="C37" s="43">
        <v>5.0000000000000001E-3</v>
      </c>
      <c r="D37" s="9">
        <f t="shared" si="1"/>
        <v>40.637</v>
      </c>
      <c r="E37" s="9">
        <v>48.869</v>
      </c>
      <c r="F37" s="9"/>
      <c r="G37" s="9">
        <f t="shared" si="2"/>
        <v>48.869</v>
      </c>
      <c r="H37" s="10">
        <f t="shared" si="4"/>
        <v>20.272199251821231</v>
      </c>
      <c r="I37" s="10">
        <f t="shared" si="5"/>
        <v>-100</v>
      </c>
      <c r="J37" s="11">
        <f t="shared" si="6"/>
        <v>20.257400890813791</v>
      </c>
    </row>
    <row r="38" spans="1:10" x14ac:dyDescent="0.25">
      <c r="A38" s="12" t="s">
        <v>34</v>
      </c>
      <c r="B38" s="4">
        <v>12.247</v>
      </c>
      <c r="C38" s="4"/>
      <c r="D38" s="4">
        <f t="shared" si="1"/>
        <v>12.247</v>
      </c>
      <c r="E38" s="4">
        <v>6.5049999999999999</v>
      </c>
      <c r="F38" s="4"/>
      <c r="G38" s="4">
        <f t="shared" si="2"/>
        <v>6.5049999999999999</v>
      </c>
      <c r="H38" s="6">
        <f t="shared" si="4"/>
        <v>-46.884951416673474</v>
      </c>
      <c r="I38" s="6"/>
      <c r="J38" s="7">
        <f t="shared" si="6"/>
        <v>-46.884951416673474</v>
      </c>
    </row>
    <row r="39" spans="1:10" x14ac:dyDescent="0.25">
      <c r="A39" s="8" t="s">
        <v>35</v>
      </c>
      <c r="B39" s="9">
        <v>700.71500000000003</v>
      </c>
      <c r="C39" s="9">
        <v>2.1629999999999998</v>
      </c>
      <c r="D39" s="9">
        <f t="shared" si="1"/>
        <v>702.87800000000004</v>
      </c>
      <c r="E39" s="9">
        <v>612.33199999999999</v>
      </c>
      <c r="F39" s="9">
        <v>11.427</v>
      </c>
      <c r="G39" s="9">
        <f t="shared" si="2"/>
        <v>623.75900000000001</v>
      </c>
      <c r="H39" s="10">
        <f t="shared" si="4"/>
        <v>-12.613259313701011</v>
      </c>
      <c r="I39" s="10">
        <f t="shared" si="5"/>
        <v>428.29403606102636</v>
      </c>
      <c r="J39" s="11">
        <f t="shared" si="6"/>
        <v>-11.25643426028415</v>
      </c>
    </row>
    <row r="40" spans="1:10" x14ac:dyDescent="0.25">
      <c r="A40" s="12" t="s">
        <v>36</v>
      </c>
      <c r="B40" s="4">
        <v>1.9319999999999999</v>
      </c>
      <c r="C40" s="4"/>
      <c r="D40" s="4">
        <f t="shared" si="1"/>
        <v>1.9319999999999999</v>
      </c>
      <c r="E40" s="4">
        <v>2.214</v>
      </c>
      <c r="F40" s="4"/>
      <c r="G40" s="4">
        <f t="shared" si="2"/>
        <v>2.214</v>
      </c>
      <c r="H40" s="6">
        <f t="shared" si="4"/>
        <v>14.596273291925469</v>
      </c>
      <c r="I40" s="6"/>
      <c r="J40" s="7">
        <f t="shared" si="6"/>
        <v>14.596273291925469</v>
      </c>
    </row>
    <row r="41" spans="1:10" x14ac:dyDescent="0.25">
      <c r="A41" s="8" t="s">
        <v>37</v>
      </c>
      <c r="B41" s="9">
        <v>330.74799999999999</v>
      </c>
      <c r="C41" s="41"/>
      <c r="D41" s="9">
        <f t="shared" si="1"/>
        <v>330.74799999999999</v>
      </c>
      <c r="E41" s="9">
        <v>243.65600000000001</v>
      </c>
      <c r="F41" s="41">
        <v>0.125</v>
      </c>
      <c r="G41" s="9">
        <f t="shared" si="2"/>
        <v>243.78100000000001</v>
      </c>
      <c r="H41" s="10">
        <f t="shared" si="4"/>
        <v>-26.331829670927711</v>
      </c>
      <c r="I41" s="10"/>
      <c r="J41" s="11">
        <f t="shared" si="6"/>
        <v>-26.294036547462113</v>
      </c>
    </row>
    <row r="42" spans="1:10" x14ac:dyDescent="0.25">
      <c r="A42" s="12" t="s">
        <v>38</v>
      </c>
      <c r="B42" s="4">
        <v>474.31</v>
      </c>
      <c r="C42" s="4"/>
      <c r="D42" s="4">
        <f t="shared" si="1"/>
        <v>474.31</v>
      </c>
      <c r="E42" s="4">
        <v>381.53100000000001</v>
      </c>
      <c r="F42" s="4"/>
      <c r="G42" s="4">
        <f t="shared" si="2"/>
        <v>381.53100000000001</v>
      </c>
      <c r="H42" s="6">
        <f t="shared" si="4"/>
        <v>-19.560835740338597</v>
      </c>
      <c r="I42" s="6"/>
      <c r="J42" s="7">
        <f t="shared" si="6"/>
        <v>-19.560835740338597</v>
      </c>
    </row>
    <row r="43" spans="1:10" x14ac:dyDescent="0.25">
      <c r="A43" s="8" t="s">
        <v>39</v>
      </c>
      <c r="B43" s="9">
        <v>81.525999999999996</v>
      </c>
      <c r="C43" s="9"/>
      <c r="D43" s="9">
        <f t="shared" si="1"/>
        <v>81.525999999999996</v>
      </c>
      <c r="E43" s="9">
        <v>74.248000000000005</v>
      </c>
      <c r="F43" s="9"/>
      <c r="G43" s="9">
        <f t="shared" si="2"/>
        <v>74.248000000000005</v>
      </c>
      <c r="H43" s="10">
        <f t="shared" si="4"/>
        <v>-8.9272134043127238</v>
      </c>
      <c r="I43" s="10"/>
      <c r="J43" s="11">
        <f t="shared" si="6"/>
        <v>-8.9272134043127238</v>
      </c>
    </row>
    <row r="44" spans="1:10" x14ac:dyDescent="0.25">
      <c r="A44" s="12" t="s">
        <v>40</v>
      </c>
      <c r="B44" s="4">
        <v>57.749000000000002</v>
      </c>
      <c r="C44" s="4"/>
      <c r="D44" s="4">
        <f t="shared" si="1"/>
        <v>57.749000000000002</v>
      </c>
      <c r="E44" s="4">
        <v>46.444000000000003</v>
      </c>
      <c r="F44" s="4"/>
      <c r="G44" s="4">
        <f t="shared" si="2"/>
        <v>46.444000000000003</v>
      </c>
      <c r="H44" s="6">
        <f t="shared" si="4"/>
        <v>-19.576096555784513</v>
      </c>
      <c r="I44" s="6"/>
      <c r="J44" s="7">
        <f t="shared" si="6"/>
        <v>-19.576096555784513</v>
      </c>
    </row>
    <row r="45" spans="1:10" x14ac:dyDescent="0.25">
      <c r="A45" s="8" t="s">
        <v>41</v>
      </c>
      <c r="B45" s="9">
        <v>25.312999999999999</v>
      </c>
      <c r="C45" s="9"/>
      <c r="D45" s="9">
        <f t="shared" si="1"/>
        <v>25.312999999999999</v>
      </c>
      <c r="E45" s="9">
        <v>13.285</v>
      </c>
      <c r="F45" s="9"/>
      <c r="G45" s="9">
        <f t="shared" si="2"/>
        <v>13.285</v>
      </c>
      <c r="H45" s="10">
        <f t="shared" si="4"/>
        <v>-47.517086082250223</v>
      </c>
      <c r="I45" s="10"/>
      <c r="J45" s="11">
        <f t="shared" si="6"/>
        <v>-47.517086082250223</v>
      </c>
    </row>
    <row r="46" spans="1:10" x14ac:dyDescent="0.25">
      <c r="A46" s="12" t="s">
        <v>42</v>
      </c>
      <c r="B46" s="4"/>
      <c r="C46" s="4"/>
      <c r="D46" s="4"/>
      <c r="E46" s="4">
        <v>1.573</v>
      </c>
      <c r="F46" s="4"/>
      <c r="G46" s="4">
        <f>+E46+F46</f>
        <v>1.573</v>
      </c>
      <c r="H46" s="6"/>
      <c r="I46" s="6"/>
      <c r="J46" s="7"/>
    </row>
    <row r="47" spans="1:10" x14ac:dyDescent="0.25">
      <c r="A47" s="8" t="s">
        <v>43</v>
      </c>
      <c r="B47" s="9">
        <v>706.43100000000004</v>
      </c>
      <c r="C47" s="9">
        <v>8.0399999999999991</v>
      </c>
      <c r="D47" s="9">
        <f t="shared" si="1"/>
        <v>714.471</v>
      </c>
      <c r="E47" s="9">
        <v>650.67600000000004</v>
      </c>
      <c r="F47" s="9">
        <v>11.19</v>
      </c>
      <c r="G47" s="9">
        <f t="shared" si="2"/>
        <v>661.8660000000001</v>
      </c>
      <c r="H47" s="10">
        <f t="shared" si="4"/>
        <v>-7.8924905617109093</v>
      </c>
      <c r="I47" s="10">
        <f t="shared" si="5"/>
        <v>39.179104477611951</v>
      </c>
      <c r="J47" s="11">
        <f t="shared" si="6"/>
        <v>-7.3627900922500569</v>
      </c>
    </row>
    <row r="48" spans="1:10" x14ac:dyDescent="0.25">
      <c r="A48" s="12" t="s">
        <v>44</v>
      </c>
      <c r="B48" s="4"/>
      <c r="C48" s="4"/>
      <c r="D48" s="4"/>
      <c r="E48" s="4"/>
      <c r="F48" s="4"/>
      <c r="G48" s="4"/>
      <c r="H48" s="6"/>
      <c r="I48" s="6"/>
      <c r="J48" s="7"/>
    </row>
    <row r="49" spans="1:10" x14ac:dyDescent="0.25">
      <c r="A49" s="8" t="s">
        <v>45</v>
      </c>
      <c r="B49" s="9">
        <v>7.1529999999999996</v>
      </c>
      <c r="C49" s="9"/>
      <c r="D49" s="9">
        <f t="shared" si="1"/>
        <v>7.1529999999999996</v>
      </c>
      <c r="E49" s="9">
        <v>7.2759999999999998</v>
      </c>
      <c r="F49" s="9"/>
      <c r="G49" s="9">
        <f t="shared" si="2"/>
        <v>7.2759999999999998</v>
      </c>
      <c r="H49" s="10">
        <f t="shared" si="4"/>
        <v>1.7195582273172128</v>
      </c>
      <c r="I49" s="10"/>
      <c r="J49" s="11">
        <f t="shared" si="6"/>
        <v>1.7195582273172128</v>
      </c>
    </row>
    <row r="50" spans="1:10" x14ac:dyDescent="0.25">
      <c r="A50" s="12" t="s">
        <v>46</v>
      </c>
      <c r="B50" s="4">
        <v>94.174999999999997</v>
      </c>
      <c r="C50" s="4"/>
      <c r="D50" s="4">
        <f t="shared" si="1"/>
        <v>94.174999999999997</v>
      </c>
      <c r="E50" s="4">
        <v>77.552999999999997</v>
      </c>
      <c r="F50" s="4"/>
      <c r="G50" s="4">
        <f t="shared" si="2"/>
        <v>77.552999999999997</v>
      </c>
      <c r="H50" s="6">
        <f t="shared" si="4"/>
        <v>-17.650119458455006</v>
      </c>
      <c r="I50" s="6"/>
      <c r="J50" s="7">
        <f t="shared" si="6"/>
        <v>-17.650119458455006</v>
      </c>
    </row>
    <row r="51" spans="1:10" x14ac:dyDescent="0.25">
      <c r="A51" s="8" t="s">
        <v>47</v>
      </c>
      <c r="B51" s="9">
        <v>94.025000000000006</v>
      </c>
      <c r="C51" s="9"/>
      <c r="D51" s="9">
        <f t="shared" si="1"/>
        <v>94.025000000000006</v>
      </c>
      <c r="E51" s="9">
        <v>77.36</v>
      </c>
      <c r="F51" s="9"/>
      <c r="G51" s="9">
        <f t="shared" si="2"/>
        <v>77.36</v>
      </c>
      <c r="H51" s="10">
        <f t="shared" si="4"/>
        <v>-17.724009571922366</v>
      </c>
      <c r="I51" s="10"/>
      <c r="J51" s="11">
        <f t="shared" si="6"/>
        <v>-17.724009571922366</v>
      </c>
    </row>
    <row r="52" spans="1:10" x14ac:dyDescent="0.25">
      <c r="A52" s="12" t="s">
        <v>48</v>
      </c>
      <c r="B52" s="4">
        <v>22.198</v>
      </c>
      <c r="C52" s="4"/>
      <c r="D52" s="4">
        <f t="shared" si="1"/>
        <v>22.198</v>
      </c>
      <c r="E52" s="4">
        <v>30.521999999999998</v>
      </c>
      <c r="F52" s="4"/>
      <c r="G52" s="4">
        <f t="shared" si="2"/>
        <v>30.521999999999998</v>
      </c>
      <c r="H52" s="6">
        <f t="shared" si="4"/>
        <v>37.498873772411919</v>
      </c>
      <c r="I52" s="6"/>
      <c r="J52" s="7">
        <f t="shared" si="6"/>
        <v>37.498873772411919</v>
      </c>
    </row>
    <row r="53" spans="1:10" x14ac:dyDescent="0.25">
      <c r="A53" s="8" t="s">
        <v>49</v>
      </c>
      <c r="B53" s="9">
        <v>8.1809999999999992</v>
      </c>
      <c r="C53" s="9">
        <v>174.506</v>
      </c>
      <c r="D53" s="9">
        <f t="shared" si="1"/>
        <v>182.68700000000001</v>
      </c>
      <c r="E53" s="9">
        <v>1.8360000000000001</v>
      </c>
      <c r="F53" s="9">
        <v>640.71600000000001</v>
      </c>
      <c r="G53" s="9">
        <f t="shared" si="2"/>
        <v>642.55200000000002</v>
      </c>
      <c r="H53" s="10">
        <f t="shared" si="4"/>
        <v>-77.557755775577547</v>
      </c>
      <c r="I53" s="10">
        <f t="shared" si="5"/>
        <v>267.15986842859274</v>
      </c>
      <c r="J53" s="11">
        <f t="shared" si="6"/>
        <v>251.72289215981434</v>
      </c>
    </row>
    <row r="54" spans="1:10" x14ac:dyDescent="0.25">
      <c r="A54" s="12" t="s">
        <v>50</v>
      </c>
      <c r="B54" s="42"/>
      <c r="C54" s="4"/>
      <c r="D54" s="4"/>
      <c r="E54" s="42">
        <v>0.30499999999999999</v>
      </c>
      <c r="F54" s="4"/>
      <c r="G54" s="42">
        <f t="shared" si="2"/>
        <v>0.30499999999999999</v>
      </c>
      <c r="H54" s="6"/>
      <c r="I54" s="6"/>
      <c r="J54" s="7"/>
    </row>
    <row r="55" spans="1:10" x14ac:dyDescent="0.25">
      <c r="A55" s="8" t="s">
        <v>51</v>
      </c>
      <c r="B55" s="9"/>
      <c r="C55" s="9"/>
      <c r="D55" s="9"/>
      <c r="E55" s="9"/>
      <c r="F55" s="9"/>
      <c r="G55" s="9"/>
      <c r="H55" s="10"/>
      <c r="I55" s="10"/>
      <c r="J55" s="11"/>
    </row>
    <row r="56" spans="1:10" x14ac:dyDescent="0.25">
      <c r="A56" s="12" t="s">
        <v>52</v>
      </c>
      <c r="B56" s="4">
        <v>342.92500000000001</v>
      </c>
      <c r="C56" s="4"/>
      <c r="D56" s="4">
        <f t="shared" si="1"/>
        <v>342.92500000000001</v>
      </c>
      <c r="E56" s="4">
        <v>298.76499999999999</v>
      </c>
      <c r="F56" s="4"/>
      <c r="G56" s="4">
        <f t="shared" si="2"/>
        <v>298.76499999999999</v>
      </c>
      <c r="H56" s="6">
        <f t="shared" si="4"/>
        <v>-12.877451337756076</v>
      </c>
      <c r="I56" s="6"/>
      <c r="J56" s="7">
        <f t="shared" si="6"/>
        <v>-12.877451337756076</v>
      </c>
    </row>
    <row r="57" spans="1:10" x14ac:dyDescent="0.25">
      <c r="A57" s="8" t="s">
        <v>73</v>
      </c>
      <c r="B57" s="9">
        <v>4.9279999999999999</v>
      </c>
      <c r="C57" s="9"/>
      <c r="D57" s="9">
        <f t="shared" si="1"/>
        <v>4.9279999999999999</v>
      </c>
      <c r="E57" s="9">
        <v>4</v>
      </c>
      <c r="F57" s="9"/>
      <c r="G57" s="9">
        <f t="shared" si="2"/>
        <v>4</v>
      </c>
      <c r="H57" s="10">
        <f t="shared" si="4"/>
        <v>-18.831168831168828</v>
      </c>
      <c r="I57" s="10"/>
      <c r="J57" s="11">
        <f t="shared" si="6"/>
        <v>-18.831168831168828</v>
      </c>
    </row>
    <row r="58" spans="1:10" x14ac:dyDescent="0.25">
      <c r="A58" s="12" t="s">
        <v>74</v>
      </c>
      <c r="B58" s="4"/>
      <c r="C58" s="4"/>
      <c r="D58" s="4"/>
      <c r="E58" s="4"/>
      <c r="F58" s="4"/>
      <c r="G58" s="4"/>
      <c r="H58" s="6"/>
      <c r="I58" s="6"/>
      <c r="J58" s="7"/>
    </row>
    <row r="59" spans="1:10" x14ac:dyDescent="0.25">
      <c r="A59" s="14" t="s">
        <v>53</v>
      </c>
      <c r="B59" s="31">
        <f>+B60-SUM(B5+B9+B31+B19+B57+B58)</f>
        <v>100317.78600000001</v>
      </c>
      <c r="C59" s="31">
        <f t="shared" ref="C59:G59" si="7">+C60-SUM(C5+C9+C31+C19+C57+C58)</f>
        <v>702472.10099999979</v>
      </c>
      <c r="D59" s="31">
        <f t="shared" si="7"/>
        <v>802789.88699999987</v>
      </c>
      <c r="E59" s="31">
        <f t="shared" si="7"/>
        <v>95289.341000000015</v>
      </c>
      <c r="F59" s="31">
        <f t="shared" si="7"/>
        <v>758594.54399999999</v>
      </c>
      <c r="G59" s="31">
        <f t="shared" si="7"/>
        <v>853883.88500000001</v>
      </c>
      <c r="H59" s="32">
        <f>+((E59-B59)/B59)*100</f>
        <v>-5.0125159261389527</v>
      </c>
      <c r="I59" s="32">
        <f t="shared" ref="I59:J60" si="8">+((F59-C59)/C59)*100</f>
        <v>7.9892771428370537</v>
      </c>
      <c r="J59" s="32">
        <f t="shared" si="8"/>
        <v>6.364554265990666</v>
      </c>
    </row>
    <row r="60" spans="1:10" x14ac:dyDescent="0.25">
      <c r="A60" s="17" t="s">
        <v>54</v>
      </c>
      <c r="B60" s="33">
        <f>SUM(B4:B58)</f>
        <v>104941.1</v>
      </c>
      <c r="C60" s="33">
        <f t="shared" ref="C60:G60" si="9">SUM(C4:C58)</f>
        <v>737300.39299999981</v>
      </c>
      <c r="D60" s="33">
        <f t="shared" si="9"/>
        <v>842241.4929999999</v>
      </c>
      <c r="E60" s="33">
        <f t="shared" si="9"/>
        <v>101447.36700000001</v>
      </c>
      <c r="F60" s="33">
        <f t="shared" si="9"/>
        <v>803314.39</v>
      </c>
      <c r="G60" s="33">
        <f t="shared" si="9"/>
        <v>904761.75699999998</v>
      </c>
      <c r="H60" s="34">
        <f>+((E60-B60)/B60)*100</f>
        <v>-3.3292323026916932</v>
      </c>
      <c r="I60" s="34">
        <f t="shared" si="8"/>
        <v>8.9534737302113747</v>
      </c>
      <c r="J60" s="34">
        <f t="shared" si="8"/>
        <v>7.4230804964627985</v>
      </c>
    </row>
    <row r="61" spans="1:10" x14ac:dyDescent="0.25">
      <c r="A61" s="35"/>
      <c r="B61" s="36"/>
      <c r="C61" s="36"/>
      <c r="D61" s="36"/>
      <c r="E61" s="36"/>
      <c r="F61" s="36"/>
      <c r="G61" s="36"/>
      <c r="H61" s="36"/>
      <c r="I61" s="36"/>
      <c r="J61" s="37"/>
    </row>
    <row r="62" spans="1:10" x14ac:dyDescent="0.25">
      <c r="A62" s="35" t="s">
        <v>65</v>
      </c>
      <c r="B62" s="36"/>
      <c r="C62" s="36"/>
      <c r="D62" s="36"/>
      <c r="E62" s="36"/>
      <c r="F62" s="36"/>
      <c r="G62" s="36"/>
      <c r="H62" s="36"/>
      <c r="I62" s="36"/>
      <c r="J62" s="37"/>
    </row>
    <row r="63" spans="1:10" ht="15.75" thickBot="1" x14ac:dyDescent="0.3">
      <c r="A63" s="38"/>
      <c r="B63" s="39"/>
      <c r="C63" s="39"/>
      <c r="D63" s="39"/>
      <c r="E63" s="39"/>
      <c r="F63" s="39"/>
      <c r="G63" s="39"/>
      <c r="H63" s="39"/>
      <c r="I63" s="39"/>
      <c r="J63" s="40"/>
    </row>
    <row r="64" spans="1:10" ht="48.75" customHeight="1" x14ac:dyDescent="0.25">
      <c r="A64" s="51" t="s">
        <v>57</v>
      </c>
      <c r="B64" s="51"/>
      <c r="C64" s="51"/>
      <c r="D64" s="51"/>
      <c r="E64" s="51"/>
      <c r="F64" s="51"/>
      <c r="G64" s="51"/>
      <c r="H64" s="51"/>
      <c r="I64" s="51"/>
      <c r="J64" s="51"/>
    </row>
    <row r="66" spans="5:6" x14ac:dyDescent="0.25">
      <c r="E66" s="44"/>
      <c r="F66" s="44"/>
    </row>
  </sheetData>
  <mergeCells count="6">
    <mergeCell ref="A64:J64"/>
    <mergeCell ref="A1:J1"/>
    <mergeCell ref="A2:A3"/>
    <mergeCell ref="B2:D2"/>
    <mergeCell ref="E2:G2"/>
    <mergeCell ref="H2:J2"/>
  </mergeCells>
  <pageMargins left="0.7" right="0.7" top="0.75" bottom="0.75" header="0.3" footer="0.3"/>
  <pageSetup paperSize="9" scale="56" orientation="portrait" verticalDpi="597"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5</vt:i4>
      </vt:variant>
    </vt:vector>
  </HeadingPairs>
  <TitlesOfParts>
    <vt:vector size="5" baseType="lpstr">
      <vt:lpstr>TÜM UÇAK</vt:lpstr>
      <vt:lpstr>YOLCU</vt:lpstr>
      <vt:lpstr>TİCARİ UÇAK</vt:lpstr>
      <vt:lpstr>YÜK</vt:lpstr>
      <vt:lpstr>KARGO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Sevil KAPLAN</dc:creator>
  <cp:lastModifiedBy>Tuğba BAFRA</cp:lastModifiedBy>
  <cp:lastPrinted>2016-04-08T11:39:51Z</cp:lastPrinted>
  <dcterms:created xsi:type="dcterms:W3CDTF">2016-01-06T09:04:02Z</dcterms:created>
  <dcterms:modified xsi:type="dcterms:W3CDTF">2016-11-07T09:01:25Z</dcterms:modified>
</cp:coreProperties>
</file>